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hroc\Desktop\Projekty\Projekty\OU Kramolna\Kontejnery Kramolna\rozpočty\"/>
    </mc:Choice>
  </mc:AlternateContent>
  <xr:revisionPtr revIDLastSave="0" documentId="8_{9AEF4638-778E-4B02-ACD3-55CBB54D53FC}" xr6:coauthVersionLast="33" xr6:coauthVersionMax="33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OK1803_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OK1803_1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OK1803_1 Pol'!$A$1:$W$205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04" i="12"/>
  <c r="BA67" i="12"/>
  <c r="BA27" i="12"/>
  <c r="BA19" i="12"/>
  <c r="BA16" i="12"/>
  <c r="BA13" i="12"/>
  <c r="BA10" i="12"/>
  <c r="G9" i="12"/>
  <c r="M9" i="12" s="1"/>
  <c r="I9" i="12"/>
  <c r="K9" i="12"/>
  <c r="K8" i="12" s="1"/>
  <c r="O9" i="12"/>
  <c r="O8" i="12" s="1"/>
  <c r="Q9" i="12"/>
  <c r="V9" i="12"/>
  <c r="V8" i="12" s="1"/>
  <c r="G12" i="12"/>
  <c r="I12" i="12"/>
  <c r="K12" i="12"/>
  <c r="M12" i="12"/>
  <c r="O12" i="12"/>
  <c r="Q12" i="12"/>
  <c r="V12" i="12"/>
  <c r="G15" i="12"/>
  <c r="M15" i="12" s="1"/>
  <c r="I15" i="12"/>
  <c r="K15" i="12"/>
  <c r="O15" i="12"/>
  <c r="Q15" i="12"/>
  <c r="V15" i="12"/>
  <c r="G18" i="12"/>
  <c r="I18" i="12"/>
  <c r="I8" i="12" s="1"/>
  <c r="K18" i="12"/>
  <c r="M18" i="12"/>
  <c r="O18" i="12"/>
  <c r="Q18" i="12"/>
  <c r="Q8" i="12" s="1"/>
  <c r="V18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5" i="12"/>
  <c r="O25" i="12"/>
  <c r="G26" i="12"/>
  <c r="I26" i="12"/>
  <c r="I25" i="12" s="1"/>
  <c r="K26" i="12"/>
  <c r="M26" i="12"/>
  <c r="O26" i="12"/>
  <c r="Q26" i="12"/>
  <c r="Q25" i="12" s="1"/>
  <c r="V26" i="12"/>
  <c r="G30" i="12"/>
  <c r="M30" i="12" s="1"/>
  <c r="I30" i="12"/>
  <c r="K30" i="12"/>
  <c r="K25" i="12" s="1"/>
  <c r="O30" i="12"/>
  <c r="Q30" i="12"/>
  <c r="V30" i="12"/>
  <c r="V25" i="12" s="1"/>
  <c r="G36" i="12"/>
  <c r="G35" i="12" s="1"/>
  <c r="I36" i="12"/>
  <c r="I35" i="12" s="1"/>
  <c r="K36" i="12"/>
  <c r="K35" i="12" s="1"/>
  <c r="O36" i="12"/>
  <c r="O35" i="12" s="1"/>
  <c r="Q36" i="12"/>
  <c r="Q35" i="12" s="1"/>
  <c r="V36" i="12"/>
  <c r="V35" i="12" s="1"/>
  <c r="G55" i="12"/>
  <c r="G54" i="12" s="1"/>
  <c r="I55" i="12"/>
  <c r="K55" i="12"/>
  <c r="K54" i="12" s="1"/>
  <c r="M55" i="12"/>
  <c r="O55" i="12"/>
  <c r="O54" i="12" s="1"/>
  <c r="Q55" i="12"/>
  <c r="V55" i="12"/>
  <c r="V54" i="12" s="1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3" i="12"/>
  <c r="I63" i="12"/>
  <c r="I54" i="12" s="1"/>
  <c r="K63" i="12"/>
  <c r="M63" i="12"/>
  <c r="O63" i="12"/>
  <c r="Q63" i="12"/>
  <c r="Q54" i="12" s="1"/>
  <c r="V63" i="12"/>
  <c r="G66" i="12"/>
  <c r="I66" i="12"/>
  <c r="K66" i="12"/>
  <c r="M66" i="12"/>
  <c r="O66" i="12"/>
  <c r="Q66" i="12"/>
  <c r="V66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Q71" i="12"/>
  <c r="V71" i="12"/>
  <c r="G74" i="12"/>
  <c r="G73" i="12" s="1"/>
  <c r="I74" i="12"/>
  <c r="K74" i="12"/>
  <c r="K73" i="12" s="1"/>
  <c r="M74" i="12"/>
  <c r="O74" i="12"/>
  <c r="O73" i="12" s="1"/>
  <c r="Q74" i="12"/>
  <c r="V74" i="12"/>
  <c r="V73" i="12" s="1"/>
  <c r="G78" i="12"/>
  <c r="I78" i="12"/>
  <c r="K78" i="12"/>
  <c r="M78" i="12"/>
  <c r="O78" i="12"/>
  <c r="Q78" i="12"/>
  <c r="V78" i="12"/>
  <c r="G82" i="12"/>
  <c r="M82" i="12" s="1"/>
  <c r="I82" i="12"/>
  <c r="K82" i="12"/>
  <c r="O82" i="12"/>
  <c r="Q82" i="12"/>
  <c r="V82" i="12"/>
  <c r="G88" i="12"/>
  <c r="I88" i="12"/>
  <c r="I73" i="12" s="1"/>
  <c r="K88" i="12"/>
  <c r="M88" i="12"/>
  <c r="O88" i="12"/>
  <c r="Q88" i="12"/>
  <c r="Q73" i="12" s="1"/>
  <c r="V88" i="12"/>
  <c r="G91" i="12"/>
  <c r="I91" i="12"/>
  <c r="K91" i="12"/>
  <c r="M91" i="12"/>
  <c r="O91" i="12"/>
  <c r="Q91" i="12"/>
  <c r="V91" i="12"/>
  <c r="G94" i="12"/>
  <c r="G93" i="12" s="1"/>
  <c r="I94" i="12"/>
  <c r="I93" i="12" s="1"/>
  <c r="K94" i="12"/>
  <c r="K93" i="12" s="1"/>
  <c r="O94" i="12"/>
  <c r="O93" i="12" s="1"/>
  <c r="Q94" i="12"/>
  <c r="Q93" i="12" s="1"/>
  <c r="V94" i="12"/>
  <c r="V93" i="12" s="1"/>
  <c r="I96" i="12"/>
  <c r="Q96" i="12"/>
  <c r="G97" i="12"/>
  <c r="G96" i="12" s="1"/>
  <c r="I97" i="12"/>
  <c r="K97" i="12"/>
  <c r="K96" i="12" s="1"/>
  <c r="M97" i="12"/>
  <c r="M96" i="12" s="1"/>
  <c r="O97" i="12"/>
  <c r="O96" i="12" s="1"/>
  <c r="Q97" i="12"/>
  <c r="V97" i="12"/>
  <c r="V96" i="12" s="1"/>
  <c r="G100" i="12"/>
  <c r="G99" i="12" s="1"/>
  <c r="I100" i="12"/>
  <c r="I99" i="12" s="1"/>
  <c r="K100" i="12"/>
  <c r="K99" i="12" s="1"/>
  <c r="O100" i="12"/>
  <c r="O99" i="12" s="1"/>
  <c r="Q100" i="12"/>
  <c r="Q99" i="12" s="1"/>
  <c r="V100" i="12"/>
  <c r="V99" i="12" s="1"/>
  <c r="G103" i="12"/>
  <c r="I103" i="12"/>
  <c r="K103" i="12"/>
  <c r="M103" i="12"/>
  <c r="O103" i="12"/>
  <c r="Q103" i="12"/>
  <c r="V103" i="12"/>
  <c r="G106" i="12"/>
  <c r="I106" i="12"/>
  <c r="K106" i="12"/>
  <c r="M106" i="12"/>
  <c r="O106" i="12"/>
  <c r="Q106" i="12"/>
  <c r="V106" i="12"/>
  <c r="G109" i="12"/>
  <c r="I109" i="12"/>
  <c r="K109" i="12"/>
  <c r="M109" i="12"/>
  <c r="O109" i="12"/>
  <c r="Q109" i="12"/>
  <c r="V109" i="12"/>
  <c r="G111" i="12"/>
  <c r="M111" i="12" s="1"/>
  <c r="I111" i="12"/>
  <c r="K111" i="12"/>
  <c r="O111" i="12"/>
  <c r="Q111" i="12"/>
  <c r="V111" i="12"/>
  <c r="G114" i="12"/>
  <c r="I114" i="12"/>
  <c r="K114" i="12"/>
  <c r="M114" i="12"/>
  <c r="O114" i="12"/>
  <c r="Q114" i="12"/>
  <c r="V114" i="12"/>
  <c r="G118" i="12"/>
  <c r="G117" i="12" s="1"/>
  <c r="I118" i="12"/>
  <c r="I117" i="12" s="1"/>
  <c r="K118" i="12"/>
  <c r="M118" i="12"/>
  <c r="O118" i="12"/>
  <c r="O117" i="12" s="1"/>
  <c r="Q118" i="12"/>
  <c r="Q117" i="12" s="1"/>
  <c r="V118" i="12"/>
  <c r="G120" i="12"/>
  <c r="M120" i="12" s="1"/>
  <c r="I120" i="12"/>
  <c r="K120" i="12"/>
  <c r="O120" i="12"/>
  <c r="Q120" i="12"/>
  <c r="V120" i="12"/>
  <c r="G137" i="12"/>
  <c r="I137" i="12"/>
  <c r="K137" i="12"/>
  <c r="M137" i="12"/>
  <c r="O137" i="12"/>
  <c r="Q137" i="12"/>
  <c r="V137" i="12"/>
  <c r="G139" i="12"/>
  <c r="I139" i="12"/>
  <c r="K139" i="12"/>
  <c r="K117" i="12" s="1"/>
  <c r="M139" i="12"/>
  <c r="O139" i="12"/>
  <c r="Q139" i="12"/>
  <c r="V139" i="12"/>
  <c r="V117" i="12" s="1"/>
  <c r="G142" i="12"/>
  <c r="I142" i="12"/>
  <c r="K142" i="12"/>
  <c r="M142" i="12"/>
  <c r="O142" i="12"/>
  <c r="Q142" i="12"/>
  <c r="V142" i="12"/>
  <c r="G159" i="12"/>
  <c r="M159" i="12" s="1"/>
  <c r="I159" i="12"/>
  <c r="K159" i="12"/>
  <c r="O159" i="12"/>
  <c r="Q159" i="12"/>
  <c r="V159" i="12"/>
  <c r="G162" i="12"/>
  <c r="I162" i="12"/>
  <c r="K162" i="12"/>
  <c r="M162" i="12"/>
  <c r="O162" i="12"/>
  <c r="Q162" i="12"/>
  <c r="V162" i="12"/>
  <c r="G165" i="12"/>
  <c r="I165" i="12"/>
  <c r="K165" i="12"/>
  <c r="M165" i="12"/>
  <c r="O165" i="12"/>
  <c r="Q165" i="12"/>
  <c r="V165" i="12"/>
  <c r="G168" i="12"/>
  <c r="I168" i="12"/>
  <c r="K168" i="12"/>
  <c r="M168" i="12"/>
  <c r="O168" i="12"/>
  <c r="Q168" i="12"/>
  <c r="V168" i="12"/>
  <c r="G171" i="12"/>
  <c r="M171" i="12" s="1"/>
  <c r="I171" i="12"/>
  <c r="K171" i="12"/>
  <c r="O171" i="12"/>
  <c r="Q171" i="12"/>
  <c r="V171" i="12"/>
  <c r="G176" i="12"/>
  <c r="I176" i="12"/>
  <c r="K176" i="12"/>
  <c r="M176" i="12"/>
  <c r="O176" i="12"/>
  <c r="Q176" i="12"/>
  <c r="V176" i="12"/>
  <c r="K181" i="12"/>
  <c r="V181" i="12"/>
  <c r="G182" i="12"/>
  <c r="G181" i="12" s="1"/>
  <c r="I182" i="12"/>
  <c r="I181" i="12" s="1"/>
  <c r="K182" i="12"/>
  <c r="M182" i="12"/>
  <c r="M181" i="12" s="1"/>
  <c r="O182" i="12"/>
  <c r="O181" i="12" s="1"/>
  <c r="Q182" i="12"/>
  <c r="Q181" i="12" s="1"/>
  <c r="V182" i="12"/>
  <c r="G185" i="12"/>
  <c r="O185" i="12"/>
  <c r="G186" i="12"/>
  <c r="I186" i="12"/>
  <c r="I185" i="12" s="1"/>
  <c r="K186" i="12"/>
  <c r="K185" i="12" s="1"/>
  <c r="M186" i="12"/>
  <c r="M185" i="12" s="1"/>
  <c r="O186" i="12"/>
  <c r="Q186" i="12"/>
  <c r="Q185" i="12" s="1"/>
  <c r="V186" i="12"/>
  <c r="V185" i="12" s="1"/>
  <c r="G193" i="12"/>
  <c r="I193" i="12"/>
  <c r="K193" i="12"/>
  <c r="M193" i="12"/>
  <c r="O193" i="12"/>
  <c r="Q193" i="12"/>
  <c r="V193" i="12"/>
  <c r="G195" i="12"/>
  <c r="G194" i="12" s="1"/>
  <c r="I195" i="12"/>
  <c r="I194" i="12" s="1"/>
  <c r="K195" i="12"/>
  <c r="K194" i="12" s="1"/>
  <c r="O195" i="12"/>
  <c r="O194" i="12" s="1"/>
  <c r="Q195" i="12"/>
  <c r="Q194" i="12" s="1"/>
  <c r="V195" i="12"/>
  <c r="V194" i="12" s="1"/>
  <c r="G196" i="12"/>
  <c r="I196" i="12"/>
  <c r="K196" i="12"/>
  <c r="M196" i="12"/>
  <c r="O196" i="12"/>
  <c r="Q196" i="12"/>
  <c r="V196" i="12"/>
  <c r="G197" i="12"/>
  <c r="I197" i="12"/>
  <c r="K197" i="12"/>
  <c r="M197" i="12"/>
  <c r="O197" i="12"/>
  <c r="Q197" i="12"/>
  <c r="V197" i="12"/>
  <c r="G198" i="12"/>
  <c r="I198" i="12"/>
  <c r="K198" i="12"/>
  <c r="M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I200" i="12"/>
  <c r="K200" i="12"/>
  <c r="M200" i="12"/>
  <c r="O200" i="12"/>
  <c r="Q200" i="12"/>
  <c r="V200" i="12"/>
  <c r="G201" i="12"/>
  <c r="I201" i="12"/>
  <c r="K201" i="12"/>
  <c r="M201" i="12"/>
  <c r="O201" i="12"/>
  <c r="Q201" i="12"/>
  <c r="V201" i="12"/>
  <c r="G202" i="12"/>
  <c r="I202" i="12"/>
  <c r="K202" i="12"/>
  <c r="M202" i="12"/>
  <c r="O202" i="12"/>
  <c r="Q202" i="12"/>
  <c r="V202" i="12"/>
  <c r="AE204" i="12"/>
  <c r="AF204" i="12"/>
  <c r="I20" i="1"/>
  <c r="I19" i="1"/>
  <c r="I18" i="1"/>
  <c r="I17" i="1"/>
  <c r="I16" i="1"/>
  <c r="I61" i="1"/>
  <c r="J60" i="1" s="1"/>
  <c r="F42" i="1"/>
  <c r="G23" i="1" s="1"/>
  <c r="G42" i="1"/>
  <c r="G25" i="1" s="1"/>
  <c r="H42" i="1"/>
  <c r="I41" i="1"/>
  <c r="I40" i="1"/>
  <c r="I39" i="1"/>
  <c r="I42" i="1" s="1"/>
  <c r="J51" i="1" l="1"/>
  <c r="J52" i="1"/>
  <c r="J49" i="1"/>
  <c r="J54" i="1"/>
  <c r="J56" i="1"/>
  <c r="J50" i="1"/>
  <c r="J53" i="1"/>
  <c r="J55" i="1"/>
  <c r="J57" i="1"/>
  <c r="J58" i="1"/>
  <c r="J59" i="1"/>
  <c r="A27" i="1"/>
  <c r="A28" i="1" s="1"/>
  <c r="G28" i="1" s="1"/>
  <c r="G27" i="1" s="1"/>
  <c r="G29" i="1" s="1"/>
  <c r="J40" i="1"/>
  <c r="J39" i="1"/>
  <c r="J42" i="1" s="1"/>
  <c r="J41" i="1"/>
  <c r="M25" i="12"/>
  <c r="M8" i="12"/>
  <c r="M117" i="12"/>
  <c r="M54" i="12"/>
  <c r="M73" i="12"/>
  <c r="M195" i="12"/>
  <c r="M194" i="12" s="1"/>
  <c r="M100" i="12"/>
  <c r="M99" i="12" s="1"/>
  <c r="M94" i="12"/>
  <c r="M93" i="12" s="1"/>
  <c r="M36" i="12"/>
  <c r="M35" i="12" s="1"/>
  <c r="G8" i="12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Libuše Hrochová</author>
  </authors>
  <commentList>
    <comment ref="S6" authorId="0" shapeId="0" xr:uid="{B3D9460C-4F46-4B35-A869-17A40078B7C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018C028-B10E-42BD-ACEE-5437502C232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<sst xmlns="http://schemas.openxmlformats.org/spreadsheetml/2006/main" count="807" uniqueCount="325">
  <si>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</si>
  <si>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</si>
  <si>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</si>
  <si>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</si>
  <si>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</si>
  <si>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</si>
  <si>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</si>
  <si>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</si>
  <si>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</si>
  <si>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</si>
  <si>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</si>
  <si>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</si>
  <si>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</si>
  <si>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</si>
  <si>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</si>
  <si>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</si>
  <si>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</si>
  <si>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</si>
  <si>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</si>
  <si>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</si>
  <si>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</si>
  <si>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</si>
  <si>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</si>
  <si>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</si>
  <si>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</si>
  <si>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</si>
  <si>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</si>
  <si>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</si>
  <si>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</si>
  <si>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</si>
  <si>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</si>
  <si>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</si>
  <si>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</si>
  <si>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</si>
  <si>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</si>
  <si>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</si>
  <si>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</si>
  <si>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</si>
  <si>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</si>
  <si>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</si>
  <si>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</si>
  <si>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</si>
  <si>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</si>
  <si>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OK1803/1</t>
  </si>
  <si>
    <t>Přístřešek, kontejnery, zp.plocha</t>
  </si>
  <si>
    <t>1</t>
  </si>
  <si>
    <t>Přístřešek na kontejnery na KO</t>
  </si>
  <si>
    <t>Objekt:</t>
  </si>
  <si>
    <t>Rozpočet:</t>
  </si>
  <si>
    <t>sdfsdf</t>
  </si>
  <si>
    <t>OK18-03</t>
  </si>
  <si>
    <t>Přístřešek pro kontejnery na KO, Lhotky p.p.č.191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</si>
  <si>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</si>
  <si>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</si>
  <si>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</si>
  <si>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</si>
  <si>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</si>
  <si>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</si>
  <si>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</si>
  <si>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</si>
  <si>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</si>
  <si>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</si>
  <si>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</si>
  <si>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</si>
  <si>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</si>
  <si>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</si>
  <si>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</si>
  <si>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</si>
  <si>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</si>
  <si>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</si>
  <si>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762</t>
  </si>
  <si>
    <t>Konstrukce tesařské</t>
  </si>
  <si>
    <t>767</t>
  </si>
  <si>
    <t>Konstrukce zámečnické</t>
  </si>
  <si>
    <t>783</t>
  </si>
  <si>
    <t>Nátěry</t>
  </si>
  <si>
    <t>798</t>
  </si>
  <si>
    <t>Ostatní práce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</si>
  <si>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</si>
  <si>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</si>
  <si>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</si>
  <si>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</si>
  <si>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</si>
  <si>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</si>
  <si>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</si>
  <si>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</si>
  <si>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</si>
  <si>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</si>
  <si>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</si>
  <si>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</si>
  <si>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</si>
  <si>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</si>
  <si>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</si>
  <si>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</si>
  <si>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</si>
  <si>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</si>
  <si>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</si>
  <si>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</si>
  <si>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</si>
  <si>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</si>
  <si>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</si>
  <si>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</si>
  <si>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</si>
  <si>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</si>
  <si>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</si>
  <si>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</si>
  <si>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</si>
  <si>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131201110R00</t>
  </si>
  <si>
    <t>Hloubení nezapažených jam a zářezů do 50 m3, v hornině 3, hloubení strojně</t>
  </si>
  <si>
    <t>m3</t>
  </si>
  <si>
    <t>800-1</t>
  </si>
  <si>
    <t>RTS 18/ I</t>
  </si>
  <si>
    <t>RTS 17/ I</t>
  </si>
  <si>
    <t>POL1_1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</si>
  <si>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</si>
  <si>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</si>
  <si>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>(9,96+0,3*2)*(2,25+0,3+2,5+0,3)*0,5*(0,61+0,15)</t>
  </si>
  <si>
    <t>VV</t>
  </si>
  <si>
    <t>131201119R00</t>
  </si>
  <si>
    <t xml:space="preserve">Hloubení nezapažených jam a zářezů příplatek za lepivost, v hornině 3,  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</si>
  <si>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</si>
  <si>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</si>
  <si>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</si>
  <si>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21,4685-1,2935</t>
  </si>
  <si>
    <t>162701109R00</t>
  </si>
  <si>
    <t>Vodorovné přemístění výkopku příplatek k ceně za každých dalších i započatých 1 000 m přes 10 000 m_x000D_
 z horniny 1 až 4</t>
  </si>
  <si>
    <t>(21,4685-1,2935)*10</t>
  </si>
  <si>
    <t>162702199R00</t>
  </si>
  <si>
    <t>Poplatek za skládku zeminy</t>
  </si>
  <si>
    <t>175103111R00</t>
  </si>
  <si>
    <t>Obsyp objektu</t>
  </si>
  <si>
    <t>RTS 12/ II</t>
  </si>
  <si>
    <t>(9,96+0,3*2+2,25+2,5+9,96+0,3*2)*0,2*0,25</t>
  </si>
  <si>
    <t>215901101RT5</t>
  </si>
  <si>
    <t>Zhutnění podloží z rostlé horniny 1 až 4 pod násypy z hornin soudržných do 92% PS a nesoudržných  sypkých relativní ulehlosti l(d) do 0,8 vibrační deskou</t>
  </si>
  <si>
    <t>m2</t>
  </si>
  <si>
    <t>z rostlé horniny tř.1 - 4 pod násypy z hornin soudržných do 92% PS a hornin nesoudržných sypkých relativní ulehlosti I(d) do 0,8</t>
  </si>
  <si>
    <t>(9,96+0,3*2)*(2,25+0,3+2,5+0,3)*0,5</t>
  </si>
  <si>
    <t>9,96*(2,25+2,5)*0,5</t>
  </si>
  <si>
    <t>274272120RT3</t>
  </si>
  <si>
    <t>Zdivo základové z bednicích tvárnic tloušťky 200 mm, výplň betonem C 16/20</t>
  </si>
  <si>
    <t>801-1</t>
  </si>
  <si>
    <t>s výplní betonem, bez výztuže,</t>
  </si>
  <si>
    <t xml:space="preserve">opěrné zídky pro zpev.plchu ve svahu : </t>
  </si>
  <si>
    <t>(9,96+2,25*2+2,4)*0,75</t>
  </si>
  <si>
    <t>2,5*1,0</t>
  </si>
  <si>
    <t>317941121R00</t>
  </si>
  <si>
    <t>Osazení ocelových válcovaných nosníků na zdivu bez dodávky materiálu, výšky do 120 mm</t>
  </si>
  <si>
    <t>t</t>
  </si>
  <si>
    <t>profilu I, nebo IE, nebo U, nebo UE, nebo L</t>
  </si>
  <si>
    <t xml:space="preserve">osazení jednotlivých dílů konstrukce přístřešku : </t>
  </si>
  <si>
    <t xml:space="preserve">Z1 - 2x U 120 : </t>
  </si>
  <si>
    <t>15,0*13,4*0,001</t>
  </si>
  <si>
    <t xml:space="preserve">Z2 - U 120 : </t>
  </si>
  <si>
    <t>30,75*13,4*0,001</t>
  </si>
  <si>
    <t xml:space="preserve">Z3 - 2x U 80 : </t>
  </si>
  <si>
    <t>22,7*8,64*0,001</t>
  </si>
  <si>
    <t xml:space="preserve">Z4 - U 50 : </t>
  </si>
  <si>
    <t>22,5*5,59*0,001</t>
  </si>
  <si>
    <t xml:space="preserve">Z6 - oc.pl.110/10 : </t>
  </si>
  <si>
    <t>2,5*8,69*0,001</t>
  </si>
  <si>
    <t xml:space="preserve">Z7 - oc.pl. 55/10 : </t>
  </si>
  <si>
    <t>5,0*4,34*0,001</t>
  </si>
  <si>
    <t>Mezisoučet</t>
  </si>
  <si>
    <t xml:space="preserve">spoje a spoj.mat. : </t>
  </si>
  <si>
    <t>978,378*0,05*0,001</t>
  </si>
  <si>
    <t>564231111R00</t>
  </si>
  <si>
    <t>Podklad nebo podsyp ze štěrkopísku tloušťka po zhutnění 100 mm</t>
  </si>
  <si>
    <t>822-1</t>
  </si>
  <si>
    <t>s rozprostřením, vlhčením a zhutněním</t>
  </si>
  <si>
    <t>564811111R00</t>
  </si>
  <si>
    <t>Podklad ze štěrkodrti s rozprostřením a zhutněním tloušťka po zhutnění 50 mm</t>
  </si>
  <si>
    <t>564851111R00</t>
  </si>
  <si>
    <t>Podklad ze štěrkodrti s rozprostřením a zhutněním tloušťka po zhutnění 150 mm</t>
  </si>
  <si>
    <t>564861111R00</t>
  </si>
  <si>
    <t>Podklad ze štěrkodrti s rozprostřením a zhutněním tloušťka po zhutnění 200 mm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</si>
  <si>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</si>
  <si>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</si>
  <si>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</si>
  <si>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596291113R00</t>
  </si>
  <si>
    <t>Řezání zámkové dlažby tloušťky 80 mm</t>
  </si>
  <si>
    <t>m</t>
  </si>
  <si>
    <t>10,0+2,25+2,5</t>
  </si>
  <si>
    <t>59245308R</t>
  </si>
  <si>
    <t>dlažba betonová dvouvrstvá; obdélník; šedá; l = 200 mm; š = 100 mm; tl. 60,0 mm</t>
  </si>
  <si>
    <t>SPCM</t>
  </si>
  <si>
    <t>POL3_1</t>
  </si>
  <si>
    <t>9,96*(2,25+2,5)*0,5*1,03</t>
  </si>
  <si>
    <t>917732111R00</t>
  </si>
  <si>
    <t>Osazení silničního nebo chodníkového obrubníku ležatého, bez boční opěry, do lože z betonu prostého C 12/15</t>
  </si>
  <si>
    <t>S dodáním hmot pro lože tl. 80-100 mm.</t>
  </si>
  <si>
    <t xml:space="preserve">krycí desky na op.zídky z obrubníků na plocho : </t>
  </si>
  <si>
    <t>9,96+2,25*2+2,4+2,5</t>
  </si>
  <si>
    <t>917862111R00</t>
  </si>
  <si>
    <t>Osazení silničního nebo chodníkového obrubníku stojatého, s boční opěrou z betonu prostého, do lože z betonu prostého C 12/15</t>
  </si>
  <si>
    <t xml:space="preserve">pouze přední strana : </t>
  </si>
  <si>
    <t>10</t>
  </si>
  <si>
    <t>918101111R00</t>
  </si>
  <si>
    <t>Lože pod obrubníky, krajníky nebo obruby z betonu prostého C 12/15</t>
  </si>
  <si>
    <t>z dlažebních kostek z betonu prostého</t>
  </si>
  <si>
    <t xml:space="preserve">pod obrubníky : </t>
  </si>
  <si>
    <t>9,10*0,3*0,2</t>
  </si>
  <si>
    <t xml:space="preserve">pod opěrné zídky : </t>
  </si>
  <si>
    <t>(9,96+2,25+2+2,4+2,5)*0,3*0,2</t>
  </si>
  <si>
    <t>59217422R</t>
  </si>
  <si>
    <t>obrubník chodníkový materiál beton; l = 1000,0 mm; š = 80,0 mm; h = 200,0 mm; barva šedá</t>
  </si>
  <si>
    <t>kus</t>
  </si>
  <si>
    <t>(9,96+2,25*2+2,4+2,5)*1,1</t>
  </si>
  <si>
    <t>592174230R</t>
  </si>
  <si>
    <t>obrubník chodníkový materiál beton; l = 1000,0 mm; š = 80,0 mm; h = 250,0 mm; barva šedá</t>
  </si>
  <si>
    <t>10,0*1,1</t>
  </si>
  <si>
    <t>R 953945262</t>
  </si>
  <si>
    <t>Kotva mech M24 dl 23,5cm těžk vrt</t>
  </si>
  <si>
    <t>Vlastní</t>
  </si>
  <si>
    <t>Indiv</t>
  </si>
  <si>
    <t>8</t>
  </si>
  <si>
    <t>998223011R00</t>
  </si>
  <si>
    <t>Přesun hmot pozemních komunikací, kryt dlážděný jakékoliv délky objektu</t>
  </si>
  <si>
    <t>POL1_</t>
  </si>
  <si>
    <t>vodorovně do 200 m</t>
  </si>
  <si>
    <t>762112110R00</t>
  </si>
  <si>
    <t>Konstrukce stěn a příček na hladko montáž_x000D_
 z hraněného a polohraněného řeziva, průřezové plochy do 120 cm2</t>
  </si>
  <si>
    <t>800-762</t>
  </si>
  <si>
    <t>POL1_7</t>
  </si>
  <si>
    <t xml:space="preserve">vodorovná výztuha T1 : </t>
  </si>
  <si>
    <t>11,5</t>
  </si>
  <si>
    <t>762145101R00</t>
  </si>
  <si>
    <t>Sklepní přepážky montáž_x000D_
 z laťových příček</t>
  </si>
  <si>
    <t xml:space="preserve">montáž opláštění přístřešku : </t>
  </si>
  <si>
    <t>17</t>
  </si>
  <si>
    <t>762195000R00</t>
  </si>
  <si>
    <t>Spojovací a ochranné prostředky hřebíky, svory, fiksační prkna, impregnace</t>
  </si>
  <si>
    <t>13,8*0,05*0,03</t>
  </si>
  <si>
    <t>408*0,03*0,02</t>
  </si>
  <si>
    <t>998762202R00</t>
  </si>
  <si>
    <t>Přesun hmot pro konstrukce tesařské v objektech výšky do 12 m</t>
  </si>
  <si>
    <t>50 m vodorovně</t>
  </si>
  <si>
    <t>R 605158001</t>
  </si>
  <si>
    <t>Hranolek hoblovaný sušený smrk 50 x 30 mm</t>
  </si>
  <si>
    <t>mb</t>
  </si>
  <si>
    <t>11,5*1,2</t>
  </si>
  <si>
    <t>R 605158002</t>
  </si>
  <si>
    <t>Hranolek hoblovaný sušený smrk 30 x 20 mm</t>
  </si>
  <si>
    <t xml:space="preserve">opláštění : </t>
  </si>
  <si>
    <t>17,0*20*1,2</t>
  </si>
  <si>
    <t>767392112R00</t>
  </si>
  <si>
    <t>Montáž krytiny střech plechem tvarovaným šroubováním</t>
  </si>
  <si>
    <t>800-767</t>
  </si>
  <si>
    <t>9,36*1,8</t>
  </si>
  <si>
    <t>767995105R00</t>
  </si>
  <si>
    <t>Výroba a montáž atypických kovovových doplňků staveb hmotnosti přes 50 do 100 kg</t>
  </si>
  <si>
    <t>kg</t>
  </si>
  <si>
    <t xml:space="preserve">výroba jednotlivých dílů konstrukce přístřešku : </t>
  </si>
  <si>
    <t>15,0*13,4</t>
  </si>
  <si>
    <t>30,75*13,4</t>
  </si>
  <si>
    <t>22,7*8,64</t>
  </si>
  <si>
    <t>22,5*5,59</t>
  </si>
  <si>
    <t>2,5*8,69</t>
  </si>
  <si>
    <t>5,0*4,34</t>
  </si>
  <si>
    <t>978,378*0,05</t>
  </si>
  <si>
    <t>998767201R00</t>
  </si>
  <si>
    <t>Přesun hmot pro kovové stavební doplňk. konstrukce v objektech výšky do 6 m</t>
  </si>
  <si>
    <t>R 133844001</t>
  </si>
  <si>
    <t>Spojovací materiál konstrukce, DODÁVKA</t>
  </si>
  <si>
    <t>978,378*0,05*0,001*1,1</t>
  </si>
  <si>
    <t>R 767783001</t>
  </si>
  <si>
    <t>Povrchová úprava POZINK vč. dopravy</t>
  </si>
  <si>
    <t>13320939R</t>
  </si>
  <si>
    <t>tyč ocelová tvarovaná plochá válcovaná za tepla 11373 (S235JR); a = 60,0 mm; b = 8,0 mm</t>
  </si>
  <si>
    <t>POL3_7</t>
  </si>
  <si>
    <t>5,0*4,34*1,1*0,001</t>
  </si>
  <si>
    <t>13324422R</t>
  </si>
  <si>
    <t>tyč ocelová tvarovaná plochá válcovaná za tepla 11375 (S 235JR); a = 120,0 mm; b = 10,0 mm</t>
  </si>
  <si>
    <t>2,5*8,69*1,1*0,001</t>
  </si>
  <si>
    <t>13384410R</t>
  </si>
  <si>
    <t>tyč ocelová profilová válcovaná za tepla 11375 (S 235JR); průřez U; výška 50 mm</t>
  </si>
  <si>
    <t>RTS 16/ I</t>
  </si>
  <si>
    <t>22,5*5,59*0,001*1,1</t>
  </si>
  <si>
    <t>13384420R</t>
  </si>
  <si>
    <t>tyč ocelová profilová válcovaná za tepla 11375 (S 235JR); průřez U; výška 80 mm</t>
  </si>
  <si>
    <t>22,7*8,64*0,001*1,1</t>
  </si>
  <si>
    <t>13384430R</t>
  </si>
  <si>
    <t>tyč ocelová profilová válcovaná za tepla 11375 (S 235JR); průřez U; výška 120 mm</t>
  </si>
  <si>
    <t>15,0*13,4*0,001*1,1</t>
  </si>
  <si>
    <t>30,75*13,4*0,001*1,1</t>
  </si>
  <si>
    <t>15484113R</t>
  </si>
  <si>
    <t>profil ocelový trapézový 40/160; tl. 1,00 mm; výška vlny 38,0 mm; žárově poaluzinkováno; délka 2 - 12 m; prosvětlovací provedení, antikondenzační provedení, délka pod 2m, skružování do táhlých oblouků</t>
  </si>
  <si>
    <t xml:space="preserve">dodávka střešní krytiny : </t>
  </si>
  <si>
    <t>4*1,85*1,8*1,2</t>
  </si>
  <si>
    <t xml:space="preserve">spoj.materiál : </t>
  </si>
  <si>
    <t>15,948*0,25</t>
  </si>
  <si>
    <t>783620020RAH</t>
  </si>
  <si>
    <t>Nátěry truhlářských výrobků syntetické lazurovací dvojnásobný</t>
  </si>
  <si>
    <t>AP-PSV</t>
  </si>
  <si>
    <t>POL2_7</t>
  </si>
  <si>
    <t>11,5*(0,03+0,05)*2*1,1</t>
  </si>
  <si>
    <t>408*(0,03+0,02)*2</t>
  </si>
  <si>
    <t>R 798888001</t>
  </si>
  <si>
    <t>Plastový kontejner 1100 l, tříděný odpad</t>
  </si>
  <si>
    <t>ks</t>
  </si>
  <si>
    <t xml:space="preserve">drobný kovový odpad : </t>
  </si>
  <si>
    <t xml:space="preserve">papír : </t>
  </si>
  <si>
    <t xml:space="preserve">plast : </t>
  </si>
  <si>
    <t>R 798888002</t>
  </si>
  <si>
    <t>Plastový DUO kontejner 1800 l - sklo</t>
  </si>
  <si>
    <t>005121R</t>
  </si>
  <si>
    <t>Zařízení staveniště</t>
  </si>
  <si>
    <t>Soubor</t>
  </si>
  <si>
    <t>POL99_8</t>
  </si>
  <si>
    <t>VRN0</t>
  </si>
  <si>
    <t>Ztížené výrobní podmínky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</si>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</sst>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sqF7+rTA1gswj6drcLyMzoGerYRn/jgJoLgRr+19hRMhAt2fvAPjw8M6ltOiY4bWXf4jpPWeSKUKFctVjlz5QA==" saltValue="2T308Sgh7jl10gJDF46vz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241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3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SUMIF(F49:F60,A16,I49:I60)+SUMIF(F49:F60,"PSU",I49:I60)</f>
        <v>0</v>
      </c>
      <c r="J16" s="85"/>
    </row>
    <row r="17" spans="1:10" ht="23.25" customHeight="1" x14ac:dyDescent="0.2">
      <c r="A17" s="193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SUMIF(F49:F60,A17,I49:I60)</f>
        <v>0</v>
      </c>
      <c r="J17" s="85"/>
    </row>
    <row r="18" spans="1:10" ht="23.25" customHeight="1" x14ac:dyDescent="0.2">
      <c r="A18" s="193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SUMIF(F49:F60,A18,I49:I60)</f>
        <v>0</v>
      </c>
      <c r="J18" s="85"/>
    </row>
    <row r="19" spans="1:10" ht="23.25" customHeight="1" x14ac:dyDescent="0.2">
      <c r="A19" s="193" t="s">
        <v>78</v>
      </c>
      <c r="B19" s="55" t="s">
        <v>27</v>
      </c>
      <c r="C19" s="56"/>
      <c r="D19" s="57"/>
      <c r="E19" s="83"/>
      <c r="F19" s="84"/>
      <c r="G19" s="83"/>
      <c r="H19" s="84"/>
      <c r="I19" s="83">
        <f>SUMIF(F49:F60,A19,I49:I60)</f>
        <v>0</v>
      </c>
      <c r="J19" s="85"/>
    </row>
    <row r="20" spans="1:10" ht="23.25" customHeight="1" x14ac:dyDescent="0.2">
      <c r="A20" s="193" t="s">
        <v>79</v>
      </c>
      <c r="B20" s="55" t="s">
        <v>28</v>
      </c>
      <c r="C20" s="56"/>
      <c r="D20" s="57"/>
      <c r="E20" s="83"/>
      <c r="F20" s="84"/>
      <c r="G20" s="83"/>
      <c r="H20" s="84"/>
      <c r="I20" s="83">
        <f>SUMIF(F49:F60,A20,I49:I60)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43254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49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52</v>
      </c>
      <c r="C39" s="144"/>
      <c r="D39" s="145"/>
      <c r="E39" s="145"/>
      <c r="F39" s="146">
        <f>'1 OK1803_1 Pol'!AE204</f>
        <v>0</v>
      </c>
      <c r="G39" s="147">
        <f>'1 OK1803_1 Pol'!AF204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2">
        <v>2</v>
      </c>
      <c r="B40" s="151" t="s">
        <v>45</v>
      </c>
      <c r="C40" s="152" t="s">
        <v>46</v>
      </c>
      <c r="D40" s="153"/>
      <c r="E40" s="153"/>
      <c r="F40" s="154">
        <f>'1 OK1803_1 Pol'!AE204</f>
        <v>0</v>
      </c>
      <c r="G40" s="155">
        <f>'1 OK1803_1 Pol'!AF204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8" t="s">
        <v>43</v>
      </c>
      <c r="C41" s="144" t="s">
        <v>44</v>
      </c>
      <c r="D41" s="145"/>
      <c r="E41" s="145"/>
      <c r="F41" s="159">
        <f>'1 OK1803_1 Pol'!AE204</f>
        <v>0</v>
      </c>
      <c r="G41" s="148">
        <f>'1 OK1803_1 Pol'!AF204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2"/>
      <c r="B42" s="160" t="s">
        <v>53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55</v>
      </c>
    </row>
    <row r="48" spans="1:10" ht="25.5" customHeight="1" x14ac:dyDescent="0.2">
      <c r="A48" s="176"/>
      <c r="B48" s="179" t="s">
        <v>17</v>
      </c>
      <c r="C48" s="179" t="s">
        <v>5</v>
      </c>
      <c r="D48" s="180"/>
      <c r="E48" s="180"/>
      <c r="F48" s="181" t="s">
        <v>56</v>
      </c>
      <c r="G48" s="181"/>
      <c r="H48" s="181"/>
      <c r="I48" s="181" t="s">
        <v>29</v>
      </c>
      <c r="J48" s="181" t="s">
        <v>0</v>
      </c>
    </row>
    <row r="49" spans="1:10" ht="25.5" customHeight="1" x14ac:dyDescent="0.2">
      <c r="A49" s="177"/>
      <c r="B49" s="182" t="s">
        <v>45</v>
      </c>
      <c r="C49" s="183" t="s">
        <v>57</v>
      </c>
      <c r="D49" s="184"/>
      <c r="E49" s="184"/>
      <c r="F49" s="189" t="s">
        <v>24</v>
      </c>
      <c r="G49" s="190"/>
      <c r="H49" s="190"/>
      <c r="I49" s="190">
        <f>'1 OK1803_1 Pol'!G8</f>
        <v>0</v>
      </c>
      <c r="J49" s="187" t="str">
        <f>IF(I61=0,"",I49/I61*100)</f>
        <v/>
      </c>
    </row>
    <row r="50" spans="1:10" ht="25.5" customHeight="1" x14ac:dyDescent="0.2">
      <c r="A50" s="177"/>
      <c r="B50" s="182" t="s">
        <v>58</v>
      </c>
      <c r="C50" s="183" t="s">
        <v>59</v>
      </c>
      <c r="D50" s="184"/>
      <c r="E50" s="184"/>
      <c r="F50" s="189" t="s">
        <v>24</v>
      </c>
      <c r="G50" s="190"/>
      <c r="H50" s="190"/>
      <c r="I50" s="190">
        <f>'1 OK1803_1 Pol'!G25</f>
        <v>0</v>
      </c>
      <c r="J50" s="187" t="str">
        <f>IF(I61=0,"",I50/I61*100)</f>
        <v/>
      </c>
    </row>
    <row r="51" spans="1:10" ht="25.5" customHeight="1" x14ac:dyDescent="0.2">
      <c r="A51" s="177"/>
      <c r="B51" s="182" t="s">
        <v>60</v>
      </c>
      <c r="C51" s="183" t="s">
        <v>61</v>
      </c>
      <c r="D51" s="184"/>
      <c r="E51" s="184"/>
      <c r="F51" s="189" t="s">
        <v>24</v>
      </c>
      <c r="G51" s="190"/>
      <c r="H51" s="190"/>
      <c r="I51" s="190">
        <f>'1 OK1803_1 Pol'!G35</f>
        <v>0</v>
      </c>
      <c r="J51" s="187" t="str">
        <f>IF(I61=0,"",I51/I61*100)</f>
        <v/>
      </c>
    </row>
    <row r="52" spans="1:10" ht="25.5" customHeight="1" x14ac:dyDescent="0.2">
      <c r="A52" s="177"/>
      <c r="B52" s="182" t="s">
        <v>62</v>
      </c>
      <c r="C52" s="183" t="s">
        <v>63</v>
      </c>
      <c r="D52" s="184"/>
      <c r="E52" s="184"/>
      <c r="F52" s="189" t="s">
        <v>24</v>
      </c>
      <c r="G52" s="190"/>
      <c r="H52" s="190"/>
      <c r="I52" s="190">
        <f>'1 OK1803_1 Pol'!G54</f>
        <v>0</v>
      </c>
      <c r="J52" s="187" t="str">
        <f>IF(I61=0,"",I52/I61*100)</f>
        <v/>
      </c>
    </row>
    <row r="53" spans="1:10" ht="25.5" customHeight="1" x14ac:dyDescent="0.2">
      <c r="A53" s="177"/>
      <c r="B53" s="182" t="s">
        <v>64</v>
      </c>
      <c r="C53" s="183" t="s">
        <v>65</v>
      </c>
      <c r="D53" s="184"/>
      <c r="E53" s="184"/>
      <c r="F53" s="189" t="s">
        <v>24</v>
      </c>
      <c r="G53" s="190"/>
      <c r="H53" s="190"/>
      <c r="I53" s="190">
        <f>'1 OK1803_1 Pol'!G73</f>
        <v>0</v>
      </c>
      <c r="J53" s="187" t="str">
        <f>IF(I61=0,"",I53/I61*100)</f>
        <v/>
      </c>
    </row>
    <row r="54" spans="1:10" ht="25.5" customHeight="1" x14ac:dyDescent="0.2">
      <c r="A54" s="177"/>
      <c r="B54" s="182" t="s">
        <v>66</v>
      </c>
      <c r="C54" s="183" t="s">
        <v>67</v>
      </c>
      <c r="D54" s="184"/>
      <c r="E54" s="184"/>
      <c r="F54" s="189" t="s">
        <v>24</v>
      </c>
      <c r="G54" s="190"/>
      <c r="H54" s="190"/>
      <c r="I54" s="190">
        <f>'1 OK1803_1 Pol'!G93</f>
        <v>0</v>
      </c>
      <c r="J54" s="187" t="str">
        <f>IF(I61=0,"",I54/I61*100)</f>
        <v/>
      </c>
    </row>
    <row r="55" spans="1:10" ht="25.5" customHeight="1" x14ac:dyDescent="0.2">
      <c r="A55" s="177"/>
      <c r="B55" s="182" t="s">
        <v>68</v>
      </c>
      <c r="C55" s="183" t="s">
        <v>69</v>
      </c>
      <c r="D55" s="184"/>
      <c r="E55" s="184"/>
      <c r="F55" s="189" t="s">
        <v>24</v>
      </c>
      <c r="G55" s="190"/>
      <c r="H55" s="190"/>
      <c r="I55" s="190">
        <f>'1 OK1803_1 Pol'!G96</f>
        <v>0</v>
      </c>
      <c r="J55" s="187" t="str">
        <f>IF(I61=0,"",I55/I61*100)</f>
        <v/>
      </c>
    </row>
    <row r="56" spans="1:10" ht="25.5" customHeight="1" x14ac:dyDescent="0.2">
      <c r="A56" s="177"/>
      <c r="B56" s="182" t="s">
        <v>70</v>
      </c>
      <c r="C56" s="183" t="s">
        <v>71</v>
      </c>
      <c r="D56" s="184"/>
      <c r="E56" s="184"/>
      <c r="F56" s="189" t="s">
        <v>25</v>
      </c>
      <c r="G56" s="190"/>
      <c r="H56" s="190"/>
      <c r="I56" s="190">
        <f>'1 OK1803_1 Pol'!G99</f>
        <v>0</v>
      </c>
      <c r="J56" s="187" t="str">
        <f>IF(I61=0,"",I56/I61*100)</f>
        <v/>
      </c>
    </row>
    <row r="57" spans="1:10" ht="25.5" customHeight="1" x14ac:dyDescent="0.2">
      <c r="A57" s="177"/>
      <c r="B57" s="182" t="s">
        <v>72</v>
      </c>
      <c r="C57" s="183" t="s">
        <v>73</v>
      </c>
      <c r="D57" s="184"/>
      <c r="E57" s="184"/>
      <c r="F57" s="189" t="s">
        <v>25</v>
      </c>
      <c r="G57" s="190"/>
      <c r="H57" s="190"/>
      <c r="I57" s="190">
        <f>'1 OK1803_1 Pol'!G117</f>
        <v>0</v>
      </c>
      <c r="J57" s="187" t="str">
        <f>IF(I61=0,"",I57/I61*100)</f>
        <v/>
      </c>
    </row>
    <row r="58" spans="1:10" ht="25.5" customHeight="1" x14ac:dyDescent="0.2">
      <c r="A58" s="177"/>
      <c r="B58" s="182" t="s">
        <v>74</v>
      </c>
      <c r="C58" s="183" t="s">
        <v>75</v>
      </c>
      <c r="D58" s="184"/>
      <c r="E58" s="184"/>
      <c r="F58" s="189" t="s">
        <v>25</v>
      </c>
      <c r="G58" s="190"/>
      <c r="H58" s="190"/>
      <c r="I58" s="190">
        <f>'1 OK1803_1 Pol'!G181</f>
        <v>0</v>
      </c>
      <c r="J58" s="187" t="str">
        <f>IF(I61=0,"",I58/I61*100)</f>
        <v/>
      </c>
    </row>
    <row r="59" spans="1:10" ht="25.5" customHeight="1" x14ac:dyDescent="0.2">
      <c r="A59" s="177"/>
      <c r="B59" s="182" t="s">
        <v>76</v>
      </c>
      <c r="C59" s="183" t="s">
        <v>77</v>
      </c>
      <c r="D59" s="184"/>
      <c r="E59" s="184"/>
      <c r="F59" s="189" t="s">
        <v>25</v>
      </c>
      <c r="G59" s="190"/>
      <c r="H59" s="190"/>
      <c r="I59" s="190">
        <f>'1 OK1803_1 Pol'!G185</f>
        <v>0</v>
      </c>
      <c r="J59" s="187" t="str">
        <f>IF(I61=0,"",I59/I61*100)</f>
        <v/>
      </c>
    </row>
    <row r="60" spans="1:10" ht="25.5" customHeight="1" x14ac:dyDescent="0.2">
      <c r="A60" s="177"/>
      <c r="B60" s="182" t="s">
        <v>78</v>
      </c>
      <c r="C60" s="183" t="s">
        <v>27</v>
      </c>
      <c r="D60" s="184"/>
      <c r="E60" s="184"/>
      <c r="F60" s="189" t="s">
        <v>78</v>
      </c>
      <c r="G60" s="190"/>
      <c r="H60" s="190"/>
      <c r="I60" s="190">
        <f>'1 OK1803_1 Pol'!G194</f>
        <v>0</v>
      </c>
      <c r="J60" s="187" t="str">
        <f>IF(I61=0,"",I60/I61*100)</f>
        <v/>
      </c>
    </row>
    <row r="61" spans="1:10" ht="25.5" customHeight="1" x14ac:dyDescent="0.2">
      <c r="A61" s="178"/>
      <c r="B61" s="185" t="s">
        <v>1</v>
      </c>
      <c r="C61" s="185"/>
      <c r="D61" s="186"/>
      <c r="E61" s="186"/>
      <c r="F61" s="191"/>
      <c r="G61" s="192"/>
      <c r="H61" s="192"/>
      <c r="I61" s="192">
        <f>SUM(I49:I60)</f>
        <v>0</v>
      </c>
      <c r="J61" s="188">
        <f>SUM(J49:J60)</f>
        <v>0</v>
      </c>
    </row>
    <row r="62" spans="1:10" x14ac:dyDescent="0.2">
      <c r="F62" s="130"/>
      <c r="G62" s="129"/>
      <c r="H62" s="130"/>
      <c r="I62" s="129"/>
      <c r="J62" s="131"/>
    </row>
    <row r="63" spans="1:10" x14ac:dyDescent="0.2">
      <c r="F63" s="130"/>
      <c r="G63" s="129"/>
      <c r="H63" s="130"/>
      <c r="I63" s="129"/>
      <c r="J63" s="131"/>
    </row>
    <row r="64" spans="1:10" x14ac:dyDescent="0.2">
      <c r="F64" s="130"/>
      <c r="G64" s="129"/>
      <c r="H64" s="130"/>
      <c r="I64" s="129"/>
      <c r="J64" s="131"/>
    </row>
  </sheetData>
  <sheetProtection algorithmName="SHA-512" hashValue="3r0Y0aecoI9mrH2P/3J5cdFXkGqzA2qudLV7TFJLUn0TOQYP4j/7ooykit/qS4jNlJfREO08CNlHPX5qL/uZrw==" saltValue="nvlvYt6uo5ky0ncqXfd+i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X5UFPI2cs4ARdR3/NEU4UOrX2/e1IJYdniUHhuAoa4WwrULN1Cz9hW9rGnOz1CVCaZMm+MHxHAAbSxMyJUdGTQ==" saltValue="0rX4BlhxZGYjgsWqw+XBf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868A6-F325-49D1-80F1-9DC5A6A05D4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80</v>
      </c>
      <c r="B1" s="195"/>
      <c r="C1" s="195"/>
      <c r="D1" s="195"/>
      <c r="E1" s="195"/>
      <c r="F1" s="195"/>
      <c r="G1" s="195"/>
      <c r="AG1" t="s">
        <v>81</v>
      </c>
    </row>
    <row r="2" spans="1:60" ht="24.95" customHeight="1" x14ac:dyDescent="0.2">
      <c r="A2" s="196" t="s">
        <v>7</v>
      </c>
      <c r="B2" s="75" t="s">
        <v>50</v>
      </c>
      <c r="C2" s="199" t="s">
        <v>51</v>
      </c>
      <c r="D2" s="197"/>
      <c r="E2" s="197"/>
      <c r="F2" s="197"/>
      <c r="G2" s="198"/>
      <c r="AG2" t="s">
        <v>82</v>
      </c>
    </row>
    <row r="3" spans="1:60" ht="24.95" customHeight="1" x14ac:dyDescent="0.2">
      <c r="A3" s="196" t="s">
        <v>8</v>
      </c>
      <c r="B3" s="75" t="s">
        <v>45</v>
      </c>
      <c r="C3" s="199" t="s">
        <v>46</v>
      </c>
      <c r="D3" s="197"/>
      <c r="E3" s="197"/>
      <c r="F3" s="197"/>
      <c r="G3" s="198"/>
      <c r="AC3" s="128" t="s">
        <v>82</v>
      </c>
      <c r="AG3" t="s">
        <v>83</v>
      </c>
    </row>
    <row r="4" spans="1:60" ht="24.95" customHeight="1" x14ac:dyDescent="0.2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84</v>
      </c>
    </row>
    <row r="5" spans="1:60" x14ac:dyDescent="0.2">
      <c r="D5" s="194"/>
    </row>
    <row r="6" spans="1:60" ht="38.25" x14ac:dyDescent="0.2">
      <c r="A6" s="206" t="s">
        <v>85</v>
      </c>
      <c r="B6" s="208" t="s">
        <v>86</v>
      </c>
      <c r="C6" s="208" t="s">
        <v>87</v>
      </c>
      <c r="D6" s="207" t="s">
        <v>88</v>
      </c>
      <c r="E6" s="206" t="s">
        <v>89</v>
      </c>
      <c r="F6" s="205" t="s">
        <v>90</v>
      </c>
      <c r="G6" s="206" t="s">
        <v>29</v>
      </c>
      <c r="H6" s="209" t="s">
        <v>30</v>
      </c>
      <c r="I6" s="209" t="s">
        <v>91</v>
      </c>
      <c r="J6" s="209" t="s">
        <v>31</v>
      </c>
      <c r="K6" s="209" t="s">
        <v>92</v>
      </c>
      <c r="L6" s="209" t="s">
        <v>93</v>
      </c>
      <c r="M6" s="209" t="s">
        <v>94</v>
      </c>
      <c r="N6" s="209" t="s">
        <v>95</v>
      </c>
      <c r="O6" s="209" t="s">
        <v>96</v>
      </c>
      <c r="P6" s="209" t="s">
        <v>97</v>
      </c>
      <c r="Q6" s="209" t="s">
        <v>98</v>
      </c>
      <c r="R6" s="209" t="s">
        <v>99</v>
      </c>
      <c r="S6" s="209" t="s">
        <v>100</v>
      </c>
      <c r="T6" s="209" t="s">
        <v>101</v>
      </c>
      <c r="U6" s="209" t="s">
        <v>102</v>
      </c>
      <c r="V6" s="209" t="s">
        <v>103</v>
      </c>
      <c r="W6" s="209" t="s">
        <v>104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5" t="s">
        <v>105</v>
      </c>
      <c r="B8" s="226" t="s">
        <v>45</v>
      </c>
      <c r="C8" s="248" t="s">
        <v>57</v>
      </c>
      <c r="D8" s="227"/>
      <c r="E8" s="228"/>
      <c r="F8" s="229"/>
      <c r="G8" s="229">
        <f>SUMIF(AG9:AG24,"&lt;&gt;NOR",G9:G24)</f>
        <v>0</v>
      </c>
      <c r="H8" s="229"/>
      <c r="I8" s="229">
        <f>SUM(I9:I24)</f>
        <v>0</v>
      </c>
      <c r="J8" s="229"/>
      <c r="K8" s="229">
        <f>SUM(K9:K24)</f>
        <v>0</v>
      </c>
      <c r="L8" s="229"/>
      <c r="M8" s="229">
        <f>SUM(M9:M24)</f>
        <v>0</v>
      </c>
      <c r="N8" s="229"/>
      <c r="O8" s="229">
        <f>SUM(O9:O24)</f>
        <v>0</v>
      </c>
      <c r="P8" s="229"/>
      <c r="Q8" s="229">
        <f>SUM(Q9:Q24)</f>
        <v>0</v>
      </c>
      <c r="R8" s="229"/>
      <c r="S8" s="229"/>
      <c r="T8" s="230"/>
      <c r="U8" s="224"/>
      <c r="V8" s="224">
        <f>SUM(V9:V24)</f>
        <v>8.8299999999999983</v>
      </c>
      <c r="W8" s="224"/>
      <c r="AG8" t="s">
        <v>106</v>
      </c>
    </row>
    <row r="9" spans="1:60" outlineLevel="1" x14ac:dyDescent="0.2">
      <c r="A9" s="231">
        <v>1</v>
      </c>
      <c r="B9" s="232" t="s">
        <v>107</v>
      </c>
      <c r="C9" s="249" t="s">
        <v>108</v>
      </c>
      <c r="D9" s="233" t="s">
        <v>109</v>
      </c>
      <c r="E9" s="234">
        <v>21.468500000000002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110</v>
      </c>
      <c r="S9" s="236" t="s">
        <v>111</v>
      </c>
      <c r="T9" s="237" t="s">
        <v>112</v>
      </c>
      <c r="U9" s="219">
        <v>0.26666000000000001</v>
      </c>
      <c r="V9" s="219">
        <f>ROUND(E9*U9,2)</f>
        <v>5.72</v>
      </c>
      <c r="W9" s="21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113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1" x14ac:dyDescent="0.2">
      <c r="A10" s="217"/>
      <c r="B10" s="218"/>
      <c r="C10" s="250" t="s">
        <v>114</v>
      </c>
      <c r="D10" s="239"/>
      <c r="E10" s="239"/>
      <c r="F10" s="239"/>
      <c r="G10" s="23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115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8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51" t="s">
        <v>116</v>
      </c>
      <c r="D11" s="220"/>
      <c r="E11" s="221">
        <v>21.470000000000002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117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1">
        <v>2</v>
      </c>
      <c r="B12" s="232" t="s">
        <v>118</v>
      </c>
      <c r="C12" s="249" t="s">
        <v>119</v>
      </c>
      <c r="D12" s="233" t="s">
        <v>109</v>
      </c>
      <c r="E12" s="234">
        <v>21.468500000000002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 t="s">
        <v>110</v>
      </c>
      <c r="S12" s="236" t="s">
        <v>111</v>
      </c>
      <c r="T12" s="237" t="s">
        <v>112</v>
      </c>
      <c r="U12" s="219">
        <v>4.3100000000000006E-2</v>
      </c>
      <c r="V12" s="219">
        <f>ROUND(E12*U12,2)</f>
        <v>0.93</v>
      </c>
      <c r="W12" s="219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113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17"/>
      <c r="B13" s="218"/>
      <c r="C13" s="250" t="s">
        <v>114</v>
      </c>
      <c r="D13" s="239"/>
      <c r="E13" s="239"/>
      <c r="F13" s="239"/>
      <c r="G13" s="23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115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8" t="str">
        <f>C13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51" t="s">
        <v>116</v>
      </c>
      <c r="D14" s="220"/>
      <c r="E14" s="221">
        <v>21.470000000000002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117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31">
        <v>3</v>
      </c>
      <c r="B15" s="232" t="s">
        <v>120</v>
      </c>
      <c r="C15" s="249" t="s">
        <v>121</v>
      </c>
      <c r="D15" s="233" t="s">
        <v>109</v>
      </c>
      <c r="E15" s="234">
        <v>20.175000000000001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 t="s">
        <v>110</v>
      </c>
      <c r="S15" s="236" t="s">
        <v>111</v>
      </c>
      <c r="T15" s="237" t="s">
        <v>112</v>
      </c>
      <c r="U15" s="219">
        <v>1.1000000000000001E-2</v>
      </c>
      <c r="V15" s="219">
        <f>ROUND(E15*U15,2)</f>
        <v>0.22</v>
      </c>
      <c r="W15" s="21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113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50" t="s">
        <v>122</v>
      </c>
      <c r="D16" s="239"/>
      <c r="E16" s="239"/>
      <c r="F16" s="239"/>
      <c r="G16" s="23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115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8" t="str">
        <f>C16</f>
        <v>po suchu, bez ohledu na druh dopravního prostředku, bez naložení výkopku, avšak se složením bez rozhrnutí,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51" t="s">
        <v>123</v>
      </c>
      <c r="D17" s="220"/>
      <c r="E17" s="221">
        <v>20.180000000000003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117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31">
        <v>4</v>
      </c>
      <c r="B18" s="232" t="s">
        <v>124</v>
      </c>
      <c r="C18" s="249" t="s">
        <v>125</v>
      </c>
      <c r="D18" s="233" t="s">
        <v>109</v>
      </c>
      <c r="E18" s="234">
        <v>201.75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6" t="s">
        <v>110</v>
      </c>
      <c r="S18" s="236" t="s">
        <v>111</v>
      </c>
      <c r="T18" s="237" t="s">
        <v>112</v>
      </c>
      <c r="U18" s="219">
        <v>0</v>
      </c>
      <c r="V18" s="219">
        <f>ROUND(E18*U18,2)</f>
        <v>0</v>
      </c>
      <c r="W18" s="21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113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50" t="s">
        <v>122</v>
      </c>
      <c r="D19" s="239"/>
      <c r="E19" s="239"/>
      <c r="F19" s="239"/>
      <c r="G19" s="23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115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8" t="str">
        <f>C19</f>
        <v>po suchu, bez ohledu na druh dopravního prostředku, bez naložení výkopku, avšak se složením bez rozhrnutí,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1" t="s">
        <v>126</v>
      </c>
      <c r="D20" s="220"/>
      <c r="E20" s="221">
        <v>201.75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117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1">
        <v>5</v>
      </c>
      <c r="B21" s="232" t="s">
        <v>127</v>
      </c>
      <c r="C21" s="249" t="s">
        <v>128</v>
      </c>
      <c r="D21" s="233" t="s">
        <v>109</v>
      </c>
      <c r="E21" s="234">
        <v>20.175000000000001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 t="s">
        <v>111</v>
      </c>
      <c r="T21" s="237" t="s">
        <v>112</v>
      </c>
      <c r="U21" s="219">
        <v>0</v>
      </c>
      <c r="V21" s="219">
        <f>ROUND(E21*U21,2)</f>
        <v>0</v>
      </c>
      <c r="W21" s="21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113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1" t="s">
        <v>123</v>
      </c>
      <c r="D22" s="220"/>
      <c r="E22" s="221">
        <v>20.180000000000003</v>
      </c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117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1">
        <v>6</v>
      </c>
      <c r="B23" s="232" t="s">
        <v>129</v>
      </c>
      <c r="C23" s="249" t="s">
        <v>130</v>
      </c>
      <c r="D23" s="233" t="s">
        <v>109</v>
      </c>
      <c r="E23" s="234">
        <v>1.2935000000000001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6"/>
      <c r="S23" s="236" t="s">
        <v>131</v>
      </c>
      <c r="T23" s="237" t="s">
        <v>131</v>
      </c>
      <c r="U23" s="219">
        <v>1.5190000000000001</v>
      </c>
      <c r="V23" s="219">
        <f>ROUND(E23*U23,2)</f>
        <v>1.96</v>
      </c>
      <c r="W23" s="21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113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51" t="s">
        <v>132</v>
      </c>
      <c r="D24" s="220"/>
      <c r="E24" s="221">
        <v>1.29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117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225" t="s">
        <v>105</v>
      </c>
      <c r="B25" s="226" t="s">
        <v>58</v>
      </c>
      <c r="C25" s="248" t="s">
        <v>59</v>
      </c>
      <c r="D25" s="227"/>
      <c r="E25" s="228"/>
      <c r="F25" s="229"/>
      <c r="G25" s="229">
        <f>SUMIF(AG26:AG34,"&lt;&gt;NOR",G26:G34)</f>
        <v>0</v>
      </c>
      <c r="H25" s="229"/>
      <c r="I25" s="229">
        <f>SUM(I26:I34)</f>
        <v>0</v>
      </c>
      <c r="J25" s="229"/>
      <c r="K25" s="229">
        <f>SUM(K26:K34)</f>
        <v>0</v>
      </c>
      <c r="L25" s="229"/>
      <c r="M25" s="229">
        <f>SUM(M26:M34)</f>
        <v>0</v>
      </c>
      <c r="N25" s="229"/>
      <c r="O25" s="229">
        <f>SUM(O26:O34)</f>
        <v>7.88</v>
      </c>
      <c r="P25" s="229"/>
      <c r="Q25" s="229">
        <f>SUM(Q26:Q34)</f>
        <v>0</v>
      </c>
      <c r="R25" s="229"/>
      <c r="S25" s="229"/>
      <c r="T25" s="230"/>
      <c r="U25" s="224"/>
      <c r="V25" s="224">
        <f>SUM(V26:V34)</f>
        <v>21.42</v>
      </c>
      <c r="W25" s="224"/>
      <c r="AG25" t="s">
        <v>106</v>
      </c>
    </row>
    <row r="26" spans="1:60" ht="22.5" outlineLevel="1" x14ac:dyDescent="0.2">
      <c r="A26" s="231">
        <v>7</v>
      </c>
      <c r="B26" s="232" t="s">
        <v>133</v>
      </c>
      <c r="C26" s="249" t="s">
        <v>134</v>
      </c>
      <c r="D26" s="233" t="s">
        <v>135</v>
      </c>
      <c r="E26" s="234">
        <v>51.903000000000006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6" t="s">
        <v>110</v>
      </c>
      <c r="S26" s="236" t="s">
        <v>111</v>
      </c>
      <c r="T26" s="237" t="s">
        <v>112</v>
      </c>
      <c r="U26" s="219">
        <v>0.15000000000000002</v>
      </c>
      <c r="V26" s="219">
        <f>ROUND(E26*U26,2)</f>
        <v>7.79</v>
      </c>
      <c r="W26" s="219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113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50" t="s">
        <v>136</v>
      </c>
      <c r="D27" s="239"/>
      <c r="E27" s="239"/>
      <c r="F27" s="239"/>
      <c r="G27" s="23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115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38" t="str">
        <f>C27</f>
        <v>z rostlé horniny tř.1 - 4 pod násypy z hornin soudržných do 92% PS a hornin nesoudržných sypkých relativní ulehlosti I(d) do 0,8</v>
      </c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1" t="s">
        <v>137</v>
      </c>
      <c r="D28" s="220"/>
      <c r="E28" s="221">
        <v>28.25</v>
      </c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117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1" t="s">
        <v>138</v>
      </c>
      <c r="D29" s="220"/>
      <c r="E29" s="221">
        <v>23.66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117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1">
        <v>8</v>
      </c>
      <c r="B30" s="232" t="s">
        <v>139</v>
      </c>
      <c r="C30" s="249" t="s">
        <v>140</v>
      </c>
      <c r="D30" s="233" t="s">
        <v>135</v>
      </c>
      <c r="E30" s="234">
        <v>15.145000000000001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0.52</v>
      </c>
      <c r="O30" s="236">
        <f>ROUND(E30*N30,2)</f>
        <v>7.88</v>
      </c>
      <c r="P30" s="236">
        <v>0</v>
      </c>
      <c r="Q30" s="236">
        <f>ROUND(E30*P30,2)</f>
        <v>0</v>
      </c>
      <c r="R30" s="236" t="s">
        <v>141</v>
      </c>
      <c r="S30" s="236" t="s">
        <v>111</v>
      </c>
      <c r="T30" s="237" t="s">
        <v>112</v>
      </c>
      <c r="U30" s="219">
        <v>0.9</v>
      </c>
      <c r="V30" s="219">
        <f>ROUND(E30*U30,2)</f>
        <v>13.63</v>
      </c>
      <c r="W30" s="21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113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50" t="s">
        <v>142</v>
      </c>
      <c r="D31" s="239"/>
      <c r="E31" s="239"/>
      <c r="F31" s="239"/>
      <c r="G31" s="23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115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1" t="s">
        <v>143</v>
      </c>
      <c r="D32" s="220"/>
      <c r="E32" s="221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117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1" t="s">
        <v>144</v>
      </c>
      <c r="D33" s="220"/>
      <c r="E33" s="221">
        <v>12.64</v>
      </c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117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51" t="s">
        <v>145</v>
      </c>
      <c r="D34" s="220"/>
      <c r="E34" s="221">
        <v>2.5</v>
      </c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117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x14ac:dyDescent="0.2">
      <c r="A35" s="225" t="s">
        <v>105</v>
      </c>
      <c r="B35" s="226" t="s">
        <v>60</v>
      </c>
      <c r="C35" s="248" t="s">
        <v>61</v>
      </c>
      <c r="D35" s="227"/>
      <c r="E35" s="228"/>
      <c r="F35" s="229"/>
      <c r="G35" s="229">
        <f>SUMIF(AG36:AG53,"&lt;&gt;NOR",G36:G53)</f>
        <v>0</v>
      </c>
      <c r="H35" s="229"/>
      <c r="I35" s="229">
        <f>SUM(I36:I53)</f>
        <v>0</v>
      </c>
      <c r="J35" s="229"/>
      <c r="K35" s="229">
        <f>SUM(K36:K53)</f>
        <v>0</v>
      </c>
      <c r="L35" s="229"/>
      <c r="M35" s="229">
        <f>SUM(M36:M53)</f>
        <v>0</v>
      </c>
      <c r="N35" s="229"/>
      <c r="O35" s="229">
        <f>SUM(O36:O53)</f>
        <v>0.02</v>
      </c>
      <c r="P35" s="229"/>
      <c r="Q35" s="229">
        <f>SUM(Q36:Q53)</f>
        <v>0</v>
      </c>
      <c r="R35" s="229"/>
      <c r="S35" s="229"/>
      <c r="T35" s="230"/>
      <c r="U35" s="224"/>
      <c r="V35" s="224">
        <f>SUM(V36:V53)</f>
        <v>18.670000000000002</v>
      </c>
      <c r="W35" s="224"/>
      <c r="AG35" t="s">
        <v>106</v>
      </c>
    </row>
    <row r="36" spans="1:60" ht="22.5" outlineLevel="1" x14ac:dyDescent="0.2">
      <c r="A36" s="231">
        <v>9</v>
      </c>
      <c r="B36" s="232" t="s">
        <v>146</v>
      </c>
      <c r="C36" s="249" t="s">
        <v>147</v>
      </c>
      <c r="D36" s="233" t="s">
        <v>148</v>
      </c>
      <c r="E36" s="234">
        <v>1.0273000000000001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6">
        <v>1.9540000000000002E-2</v>
      </c>
      <c r="O36" s="236">
        <f>ROUND(E36*N36,2)</f>
        <v>0.02</v>
      </c>
      <c r="P36" s="236">
        <v>0</v>
      </c>
      <c r="Q36" s="236">
        <f>ROUND(E36*P36,2)</f>
        <v>0</v>
      </c>
      <c r="R36" s="236" t="s">
        <v>141</v>
      </c>
      <c r="S36" s="236" t="s">
        <v>111</v>
      </c>
      <c r="T36" s="237" t="s">
        <v>112</v>
      </c>
      <c r="U36" s="219">
        <v>18.175000000000001</v>
      </c>
      <c r="V36" s="219">
        <f>ROUND(E36*U36,2)</f>
        <v>18.670000000000002</v>
      </c>
      <c r="W36" s="21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113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50" t="s">
        <v>149</v>
      </c>
      <c r="D37" s="239"/>
      <c r="E37" s="239"/>
      <c r="F37" s="239"/>
      <c r="G37" s="23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115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1" t="s">
        <v>150</v>
      </c>
      <c r="D38" s="220"/>
      <c r="E38" s="221"/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117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1" t="s">
        <v>151</v>
      </c>
      <c r="D39" s="220"/>
      <c r="E39" s="221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117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1" t="s">
        <v>152</v>
      </c>
      <c r="D40" s="220"/>
      <c r="E40" s="221">
        <v>0.2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117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1" t="s">
        <v>153</v>
      </c>
      <c r="D41" s="220"/>
      <c r="E41" s="221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117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1" t="s">
        <v>154</v>
      </c>
      <c r="D42" s="220"/>
      <c r="E42" s="221">
        <v>0.41000000000000003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117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1" t="s">
        <v>155</v>
      </c>
      <c r="D43" s="220"/>
      <c r="E43" s="221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117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1" t="s">
        <v>156</v>
      </c>
      <c r="D44" s="220"/>
      <c r="E44" s="221">
        <v>0.2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117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51" t="s">
        <v>157</v>
      </c>
      <c r="D45" s="220"/>
      <c r="E45" s="221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117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51" t="s">
        <v>158</v>
      </c>
      <c r="D46" s="220"/>
      <c r="E46" s="221">
        <v>0.13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117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51" t="s">
        <v>159</v>
      </c>
      <c r="D47" s="220"/>
      <c r="E47" s="221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117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1" t="s">
        <v>160</v>
      </c>
      <c r="D48" s="220"/>
      <c r="E48" s="221">
        <v>0.02</v>
      </c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117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1" t="s">
        <v>161</v>
      </c>
      <c r="D49" s="220"/>
      <c r="E49" s="221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117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1" t="s">
        <v>162</v>
      </c>
      <c r="D50" s="220"/>
      <c r="E50" s="221">
        <v>0.02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117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52" t="s">
        <v>163</v>
      </c>
      <c r="D51" s="222"/>
      <c r="E51" s="223"/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117</v>
      </c>
      <c r="AH51" s="210">
        <v>1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51" t="s">
        <v>164</v>
      </c>
      <c r="D52" s="220"/>
      <c r="E52" s="221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117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51" t="s">
        <v>165</v>
      </c>
      <c r="D53" s="220"/>
      <c r="E53" s="221">
        <v>0.05</v>
      </c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117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x14ac:dyDescent="0.2">
      <c r="A54" s="225" t="s">
        <v>105</v>
      </c>
      <c r="B54" s="226" t="s">
        <v>62</v>
      </c>
      <c r="C54" s="248" t="s">
        <v>63</v>
      </c>
      <c r="D54" s="227"/>
      <c r="E54" s="228"/>
      <c r="F54" s="229"/>
      <c r="G54" s="229">
        <f>SUMIF(AG55:AG72,"&lt;&gt;NOR",G55:G72)</f>
        <v>0</v>
      </c>
      <c r="H54" s="229"/>
      <c r="I54" s="229">
        <f>SUM(I55:I72)</f>
        <v>0</v>
      </c>
      <c r="J54" s="229"/>
      <c r="K54" s="229">
        <f>SUM(K55:K72)</f>
        <v>0</v>
      </c>
      <c r="L54" s="229"/>
      <c r="M54" s="229">
        <f>SUM(M55:M72)</f>
        <v>0</v>
      </c>
      <c r="N54" s="229"/>
      <c r="O54" s="229">
        <f>SUM(O55:O72)</f>
        <v>48.779999999999994</v>
      </c>
      <c r="P54" s="229"/>
      <c r="Q54" s="229">
        <f>SUM(Q55:Q72)</f>
        <v>0</v>
      </c>
      <c r="R54" s="229"/>
      <c r="S54" s="229"/>
      <c r="T54" s="230"/>
      <c r="U54" s="224"/>
      <c r="V54" s="224">
        <f>SUM(V55:V72)</f>
        <v>21.630000000000003</v>
      </c>
      <c r="W54" s="224"/>
      <c r="AG54" t="s">
        <v>106</v>
      </c>
    </row>
    <row r="55" spans="1:60" outlineLevel="1" x14ac:dyDescent="0.2">
      <c r="A55" s="231">
        <v>10</v>
      </c>
      <c r="B55" s="232" t="s">
        <v>166</v>
      </c>
      <c r="C55" s="249" t="s">
        <v>167</v>
      </c>
      <c r="D55" s="233" t="s">
        <v>135</v>
      </c>
      <c r="E55" s="234">
        <v>51.903000000000006</v>
      </c>
      <c r="F55" s="235"/>
      <c r="G55" s="236">
        <f>ROUND(E55*F55,2)</f>
        <v>0</v>
      </c>
      <c r="H55" s="235"/>
      <c r="I55" s="236">
        <f>ROUND(E55*H55,2)</f>
        <v>0</v>
      </c>
      <c r="J55" s="235"/>
      <c r="K55" s="236">
        <f>ROUND(E55*J55,2)</f>
        <v>0</v>
      </c>
      <c r="L55" s="236">
        <v>21</v>
      </c>
      <c r="M55" s="236">
        <f>G55*(1+L55/100)</f>
        <v>0</v>
      </c>
      <c r="N55" s="236">
        <v>0.20240000000000002</v>
      </c>
      <c r="O55" s="236">
        <f>ROUND(E55*N55,2)</f>
        <v>10.51</v>
      </c>
      <c r="P55" s="236">
        <v>0</v>
      </c>
      <c r="Q55" s="236">
        <f>ROUND(E55*P55,2)</f>
        <v>0</v>
      </c>
      <c r="R55" s="236" t="s">
        <v>168</v>
      </c>
      <c r="S55" s="236" t="s">
        <v>111</v>
      </c>
      <c r="T55" s="237" t="s">
        <v>112</v>
      </c>
      <c r="U55" s="219">
        <v>2.6000000000000002E-2</v>
      </c>
      <c r="V55" s="219">
        <f>ROUND(E55*U55,2)</f>
        <v>1.35</v>
      </c>
      <c r="W55" s="21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113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50" t="s">
        <v>169</v>
      </c>
      <c r="D56" s="239"/>
      <c r="E56" s="239"/>
      <c r="F56" s="239"/>
      <c r="G56" s="239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115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51" t="s">
        <v>137</v>
      </c>
      <c r="D57" s="220"/>
      <c r="E57" s="221">
        <v>28.25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117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51" t="s">
        <v>138</v>
      </c>
      <c r="D58" s="220"/>
      <c r="E58" s="221">
        <v>23.66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117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1">
        <v>11</v>
      </c>
      <c r="B59" s="232" t="s">
        <v>170</v>
      </c>
      <c r="C59" s="249" t="s">
        <v>171</v>
      </c>
      <c r="D59" s="233" t="s">
        <v>135</v>
      </c>
      <c r="E59" s="234">
        <v>23.655000000000001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6">
        <v>0.11025</v>
      </c>
      <c r="O59" s="236">
        <f>ROUND(E59*N59,2)</f>
        <v>2.61</v>
      </c>
      <c r="P59" s="236">
        <v>0</v>
      </c>
      <c r="Q59" s="236">
        <f>ROUND(E59*P59,2)</f>
        <v>0</v>
      </c>
      <c r="R59" s="236" t="s">
        <v>168</v>
      </c>
      <c r="S59" s="236" t="s">
        <v>111</v>
      </c>
      <c r="T59" s="237" t="s">
        <v>112</v>
      </c>
      <c r="U59" s="219">
        <v>2.1000000000000001E-2</v>
      </c>
      <c r="V59" s="219">
        <f>ROUND(E59*U59,2)</f>
        <v>0.5</v>
      </c>
      <c r="W59" s="21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113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1" t="s">
        <v>138</v>
      </c>
      <c r="D60" s="220"/>
      <c r="E60" s="221">
        <v>23.66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117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1">
        <v>12</v>
      </c>
      <c r="B61" s="232" t="s">
        <v>172</v>
      </c>
      <c r="C61" s="249" t="s">
        <v>173</v>
      </c>
      <c r="D61" s="233" t="s">
        <v>135</v>
      </c>
      <c r="E61" s="234">
        <v>23.655000000000001</v>
      </c>
      <c r="F61" s="235"/>
      <c r="G61" s="236">
        <f>ROUND(E61*F61,2)</f>
        <v>0</v>
      </c>
      <c r="H61" s="235"/>
      <c r="I61" s="236">
        <f>ROUND(E61*H61,2)</f>
        <v>0</v>
      </c>
      <c r="J61" s="235"/>
      <c r="K61" s="236">
        <f>ROUND(E61*J61,2)</f>
        <v>0</v>
      </c>
      <c r="L61" s="236">
        <v>21</v>
      </c>
      <c r="M61" s="236">
        <f>G61*(1+L61/100)</f>
        <v>0</v>
      </c>
      <c r="N61" s="236">
        <v>0.33075000000000004</v>
      </c>
      <c r="O61" s="236">
        <f>ROUND(E61*N61,2)</f>
        <v>7.82</v>
      </c>
      <c r="P61" s="236">
        <v>0</v>
      </c>
      <c r="Q61" s="236">
        <f>ROUND(E61*P61,2)</f>
        <v>0</v>
      </c>
      <c r="R61" s="236" t="s">
        <v>168</v>
      </c>
      <c r="S61" s="236" t="s">
        <v>111</v>
      </c>
      <c r="T61" s="237" t="s">
        <v>112</v>
      </c>
      <c r="U61" s="219">
        <v>2.6000000000000002E-2</v>
      </c>
      <c r="V61" s="219">
        <f>ROUND(E61*U61,2)</f>
        <v>0.62</v>
      </c>
      <c r="W61" s="21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113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51" t="s">
        <v>138</v>
      </c>
      <c r="D62" s="220"/>
      <c r="E62" s="221">
        <v>23.66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117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1">
        <v>13</v>
      </c>
      <c r="B63" s="232" t="s">
        <v>174</v>
      </c>
      <c r="C63" s="249" t="s">
        <v>175</v>
      </c>
      <c r="D63" s="233" t="s">
        <v>135</v>
      </c>
      <c r="E63" s="234">
        <v>51.903000000000006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0.441</v>
      </c>
      <c r="O63" s="236">
        <f>ROUND(E63*N63,2)</f>
        <v>22.89</v>
      </c>
      <c r="P63" s="236">
        <v>0</v>
      </c>
      <c r="Q63" s="236">
        <f>ROUND(E63*P63,2)</f>
        <v>0</v>
      </c>
      <c r="R63" s="236" t="s">
        <v>168</v>
      </c>
      <c r="S63" s="236" t="s">
        <v>111</v>
      </c>
      <c r="T63" s="237" t="s">
        <v>112</v>
      </c>
      <c r="U63" s="219">
        <v>2.9000000000000001E-2</v>
      </c>
      <c r="V63" s="219">
        <f>ROUND(E63*U63,2)</f>
        <v>1.51</v>
      </c>
      <c r="W63" s="21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113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51" t="s">
        <v>137</v>
      </c>
      <c r="D64" s="220"/>
      <c r="E64" s="221">
        <v>28.25</v>
      </c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117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1" t="s">
        <v>138</v>
      </c>
      <c r="D65" s="220"/>
      <c r="E65" s="221">
        <v>23.66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117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31">
        <v>14</v>
      </c>
      <c r="B66" s="232" t="s">
        <v>176</v>
      </c>
      <c r="C66" s="249" t="s">
        <v>177</v>
      </c>
      <c r="D66" s="233" t="s">
        <v>135</v>
      </c>
      <c r="E66" s="234">
        <v>23.655000000000001</v>
      </c>
      <c r="F66" s="235"/>
      <c r="G66" s="236">
        <f>ROUND(E66*F66,2)</f>
        <v>0</v>
      </c>
      <c r="H66" s="235"/>
      <c r="I66" s="236">
        <f>ROUND(E66*H66,2)</f>
        <v>0</v>
      </c>
      <c r="J66" s="235"/>
      <c r="K66" s="236">
        <f>ROUND(E66*J66,2)</f>
        <v>0</v>
      </c>
      <c r="L66" s="236">
        <v>21</v>
      </c>
      <c r="M66" s="236">
        <f>G66*(1+L66/100)</f>
        <v>0</v>
      </c>
      <c r="N66" s="236">
        <v>7.3900000000000007E-2</v>
      </c>
      <c r="O66" s="236">
        <f>ROUND(E66*N66,2)</f>
        <v>1.75</v>
      </c>
      <c r="P66" s="236">
        <v>0</v>
      </c>
      <c r="Q66" s="236">
        <f>ROUND(E66*P66,2)</f>
        <v>0</v>
      </c>
      <c r="R66" s="236" t="s">
        <v>168</v>
      </c>
      <c r="S66" s="236" t="s">
        <v>111</v>
      </c>
      <c r="T66" s="237" t="s">
        <v>112</v>
      </c>
      <c r="U66" s="219">
        <v>0.47800000000000004</v>
      </c>
      <c r="V66" s="219">
        <f>ROUND(E66*U66,2)</f>
        <v>11.31</v>
      </c>
      <c r="W66" s="21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113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1" x14ac:dyDescent="0.2">
      <c r="A67" s="217"/>
      <c r="B67" s="218"/>
      <c r="C67" s="250" t="s">
        <v>178</v>
      </c>
      <c r="D67" s="239"/>
      <c r="E67" s="239"/>
      <c r="F67" s="239"/>
      <c r="G67" s="23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115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38" t="str">
        <f>C67</f>
        <v>s provedením lože z kameniva drceného, s vyplněním spár, s dvojitým hutněním a se smetením přebytečného materiálu na krajnici. S dodáním hmot pro lože a výplň spár.</v>
      </c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51" t="s">
        <v>138</v>
      </c>
      <c r="D68" s="220"/>
      <c r="E68" s="221">
        <v>23.66</v>
      </c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117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31">
        <v>15</v>
      </c>
      <c r="B69" s="232" t="s">
        <v>179</v>
      </c>
      <c r="C69" s="249" t="s">
        <v>180</v>
      </c>
      <c r="D69" s="233" t="s">
        <v>181</v>
      </c>
      <c r="E69" s="234">
        <v>14.75</v>
      </c>
      <c r="F69" s="235"/>
      <c r="G69" s="236">
        <f>ROUND(E69*F69,2)</f>
        <v>0</v>
      </c>
      <c r="H69" s="235"/>
      <c r="I69" s="236">
        <f>ROUND(E69*H69,2)</f>
        <v>0</v>
      </c>
      <c r="J69" s="235"/>
      <c r="K69" s="236">
        <f>ROUND(E69*J69,2)</f>
        <v>0</v>
      </c>
      <c r="L69" s="236">
        <v>21</v>
      </c>
      <c r="M69" s="236">
        <f>G69*(1+L69/100)</f>
        <v>0</v>
      </c>
      <c r="N69" s="236">
        <v>3.6000000000000002E-4</v>
      </c>
      <c r="O69" s="236">
        <f>ROUND(E69*N69,2)</f>
        <v>0.01</v>
      </c>
      <c r="P69" s="236">
        <v>0</v>
      </c>
      <c r="Q69" s="236">
        <f>ROUND(E69*P69,2)</f>
        <v>0</v>
      </c>
      <c r="R69" s="236" t="s">
        <v>168</v>
      </c>
      <c r="S69" s="236" t="s">
        <v>111</v>
      </c>
      <c r="T69" s="237" t="s">
        <v>112</v>
      </c>
      <c r="U69" s="219">
        <v>0.43000000000000005</v>
      </c>
      <c r="V69" s="219">
        <f>ROUND(E69*U69,2)</f>
        <v>6.34</v>
      </c>
      <c r="W69" s="21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113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1" t="s">
        <v>182</v>
      </c>
      <c r="D70" s="220"/>
      <c r="E70" s="221">
        <v>14.75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117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1">
        <v>16</v>
      </c>
      <c r="B71" s="232" t="s">
        <v>183</v>
      </c>
      <c r="C71" s="249" t="s">
        <v>184</v>
      </c>
      <c r="D71" s="233" t="s">
        <v>135</v>
      </c>
      <c r="E71" s="234">
        <v>24.364700000000003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0.13100000000000001</v>
      </c>
      <c r="O71" s="236">
        <f>ROUND(E71*N71,2)</f>
        <v>3.19</v>
      </c>
      <c r="P71" s="236">
        <v>0</v>
      </c>
      <c r="Q71" s="236">
        <f>ROUND(E71*P71,2)</f>
        <v>0</v>
      </c>
      <c r="R71" s="236" t="s">
        <v>185</v>
      </c>
      <c r="S71" s="236" t="s">
        <v>111</v>
      </c>
      <c r="T71" s="237" t="s">
        <v>112</v>
      </c>
      <c r="U71" s="219">
        <v>0</v>
      </c>
      <c r="V71" s="219">
        <f>ROUND(E71*U71,2)</f>
        <v>0</v>
      </c>
      <c r="W71" s="21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186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1" t="s">
        <v>187</v>
      </c>
      <c r="D72" s="220"/>
      <c r="E72" s="221">
        <v>24.360000000000003</v>
      </c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117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x14ac:dyDescent="0.2">
      <c r="A73" s="225" t="s">
        <v>105</v>
      </c>
      <c r="B73" s="226" t="s">
        <v>64</v>
      </c>
      <c r="C73" s="248" t="s">
        <v>65</v>
      </c>
      <c r="D73" s="227"/>
      <c r="E73" s="228"/>
      <c r="F73" s="229"/>
      <c r="G73" s="229">
        <f>SUMIF(AG74:AG92,"&lt;&gt;NOR",G74:G92)</f>
        <v>0</v>
      </c>
      <c r="H73" s="229"/>
      <c r="I73" s="229">
        <f>SUM(I74:I92)</f>
        <v>0</v>
      </c>
      <c r="J73" s="229"/>
      <c r="K73" s="229">
        <f>SUM(K74:K92)</f>
        <v>0</v>
      </c>
      <c r="L73" s="229"/>
      <c r="M73" s="229">
        <f>SUM(M74:M92)</f>
        <v>0</v>
      </c>
      <c r="N73" s="229"/>
      <c r="O73" s="229">
        <f>SUM(O74:O92)</f>
        <v>9.94</v>
      </c>
      <c r="P73" s="229"/>
      <c r="Q73" s="229">
        <f>SUM(Q74:Q92)</f>
        <v>0</v>
      </c>
      <c r="R73" s="229"/>
      <c r="S73" s="229"/>
      <c r="T73" s="230"/>
      <c r="U73" s="224"/>
      <c r="V73" s="224">
        <f>SUM(V74:V92)</f>
        <v>10.75</v>
      </c>
      <c r="W73" s="224"/>
      <c r="AG73" t="s">
        <v>106</v>
      </c>
    </row>
    <row r="74" spans="1:60" ht="22.5" outlineLevel="1" x14ac:dyDescent="0.2">
      <c r="A74" s="231">
        <v>17</v>
      </c>
      <c r="B74" s="232" t="s">
        <v>188</v>
      </c>
      <c r="C74" s="249" t="s">
        <v>189</v>
      </c>
      <c r="D74" s="233" t="s">
        <v>181</v>
      </c>
      <c r="E74" s="234">
        <v>19.360000000000003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6">
        <v>0.13</v>
      </c>
      <c r="O74" s="236">
        <f>ROUND(E74*N74,2)</f>
        <v>2.52</v>
      </c>
      <c r="P74" s="236">
        <v>0</v>
      </c>
      <c r="Q74" s="236">
        <f>ROUND(E74*P74,2)</f>
        <v>0</v>
      </c>
      <c r="R74" s="236" t="s">
        <v>168</v>
      </c>
      <c r="S74" s="236" t="s">
        <v>111</v>
      </c>
      <c r="T74" s="237" t="s">
        <v>112</v>
      </c>
      <c r="U74" s="219">
        <v>0.28878000000000004</v>
      </c>
      <c r="V74" s="219">
        <f>ROUND(E74*U74,2)</f>
        <v>5.59</v>
      </c>
      <c r="W74" s="21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113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50" t="s">
        <v>190</v>
      </c>
      <c r="D75" s="239"/>
      <c r="E75" s="239"/>
      <c r="F75" s="239"/>
      <c r="G75" s="23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115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51" t="s">
        <v>191</v>
      </c>
      <c r="D76" s="220"/>
      <c r="E76" s="221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117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51" t="s">
        <v>192</v>
      </c>
      <c r="D77" s="220"/>
      <c r="E77" s="221">
        <v>19.360000000000003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117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31">
        <v>18</v>
      </c>
      <c r="B78" s="232" t="s">
        <v>193</v>
      </c>
      <c r="C78" s="249" t="s">
        <v>194</v>
      </c>
      <c r="D78" s="233" t="s">
        <v>181</v>
      </c>
      <c r="E78" s="234">
        <v>10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6">
        <v>0.188</v>
      </c>
      <c r="O78" s="236">
        <f>ROUND(E78*N78,2)</f>
        <v>1.88</v>
      </c>
      <c r="P78" s="236">
        <v>0</v>
      </c>
      <c r="Q78" s="236">
        <f>ROUND(E78*P78,2)</f>
        <v>0</v>
      </c>
      <c r="R78" s="236" t="s">
        <v>168</v>
      </c>
      <c r="S78" s="236" t="s">
        <v>111</v>
      </c>
      <c r="T78" s="237" t="s">
        <v>112</v>
      </c>
      <c r="U78" s="219">
        <v>0.27200000000000002</v>
      </c>
      <c r="V78" s="219">
        <f>ROUND(E78*U78,2)</f>
        <v>2.72</v>
      </c>
      <c r="W78" s="21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113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0" t="s">
        <v>190</v>
      </c>
      <c r="D79" s="239"/>
      <c r="E79" s="239"/>
      <c r="F79" s="239"/>
      <c r="G79" s="23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115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51" t="s">
        <v>195</v>
      </c>
      <c r="D80" s="220"/>
      <c r="E80" s="221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117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51" t="s">
        <v>196</v>
      </c>
      <c r="D81" s="220"/>
      <c r="E81" s="221">
        <v>10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117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31">
        <v>19</v>
      </c>
      <c r="B82" s="232" t="s">
        <v>197</v>
      </c>
      <c r="C82" s="249" t="s">
        <v>198</v>
      </c>
      <c r="D82" s="233" t="s">
        <v>109</v>
      </c>
      <c r="E82" s="234">
        <v>1.6926000000000001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6">
        <v>2.5250000000000004</v>
      </c>
      <c r="O82" s="236">
        <f>ROUND(E82*N82,2)</f>
        <v>4.2699999999999996</v>
      </c>
      <c r="P82" s="236">
        <v>0</v>
      </c>
      <c r="Q82" s="236">
        <f>ROUND(E82*P82,2)</f>
        <v>0</v>
      </c>
      <c r="R82" s="236" t="s">
        <v>168</v>
      </c>
      <c r="S82" s="236" t="s">
        <v>111</v>
      </c>
      <c r="T82" s="237" t="s">
        <v>112</v>
      </c>
      <c r="U82" s="219">
        <v>1.4420000000000002</v>
      </c>
      <c r="V82" s="219">
        <f>ROUND(E82*U82,2)</f>
        <v>2.44</v>
      </c>
      <c r="W82" s="219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113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0" t="s">
        <v>199</v>
      </c>
      <c r="D83" s="239"/>
      <c r="E83" s="239"/>
      <c r="F83" s="239"/>
      <c r="G83" s="23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115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51" t="s">
        <v>200</v>
      </c>
      <c r="D84" s="220"/>
      <c r="E84" s="221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117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51" t="s">
        <v>201</v>
      </c>
      <c r="D85" s="220"/>
      <c r="E85" s="221">
        <v>0.55000000000000004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117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51" t="s">
        <v>202</v>
      </c>
      <c r="D86" s="220"/>
      <c r="E86" s="221"/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117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7"/>
      <c r="B87" s="218"/>
      <c r="C87" s="251" t="s">
        <v>203</v>
      </c>
      <c r="D87" s="220"/>
      <c r="E87" s="221">
        <v>1.1500000000000001</v>
      </c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117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ht="22.5" outlineLevel="1" x14ac:dyDescent="0.2">
      <c r="A88" s="231">
        <v>20</v>
      </c>
      <c r="B88" s="232" t="s">
        <v>204</v>
      </c>
      <c r="C88" s="249" t="s">
        <v>205</v>
      </c>
      <c r="D88" s="233" t="s">
        <v>206</v>
      </c>
      <c r="E88" s="234">
        <v>21.296000000000003</v>
      </c>
      <c r="F88" s="235"/>
      <c r="G88" s="236">
        <f>ROUND(E88*F88,2)</f>
        <v>0</v>
      </c>
      <c r="H88" s="235"/>
      <c r="I88" s="236">
        <f>ROUND(E88*H88,2)</f>
        <v>0</v>
      </c>
      <c r="J88" s="235"/>
      <c r="K88" s="236">
        <f>ROUND(E88*J88,2)</f>
        <v>0</v>
      </c>
      <c r="L88" s="236">
        <v>21</v>
      </c>
      <c r="M88" s="236">
        <f>G88*(1+L88/100)</f>
        <v>0</v>
      </c>
      <c r="N88" s="236">
        <v>3.6000000000000004E-2</v>
      </c>
      <c r="O88" s="236">
        <f>ROUND(E88*N88,2)</f>
        <v>0.77</v>
      </c>
      <c r="P88" s="236">
        <v>0</v>
      </c>
      <c r="Q88" s="236">
        <f>ROUND(E88*P88,2)</f>
        <v>0</v>
      </c>
      <c r="R88" s="236" t="s">
        <v>185</v>
      </c>
      <c r="S88" s="236" t="s">
        <v>111</v>
      </c>
      <c r="T88" s="237" t="s">
        <v>112</v>
      </c>
      <c r="U88" s="219">
        <v>0</v>
      </c>
      <c r="V88" s="219">
        <f>ROUND(E88*U88,2)</f>
        <v>0</v>
      </c>
      <c r="W88" s="219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186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51" t="s">
        <v>191</v>
      </c>
      <c r="D89" s="220"/>
      <c r="E89" s="221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117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51" t="s">
        <v>207</v>
      </c>
      <c r="D90" s="220"/>
      <c r="E90" s="221">
        <v>21.3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117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2.5" outlineLevel="1" x14ac:dyDescent="0.2">
      <c r="A91" s="231">
        <v>21</v>
      </c>
      <c r="B91" s="232" t="s">
        <v>208</v>
      </c>
      <c r="C91" s="249" t="s">
        <v>209</v>
      </c>
      <c r="D91" s="233" t="s">
        <v>206</v>
      </c>
      <c r="E91" s="234">
        <v>11</v>
      </c>
      <c r="F91" s="235"/>
      <c r="G91" s="236">
        <f>ROUND(E91*F91,2)</f>
        <v>0</v>
      </c>
      <c r="H91" s="235"/>
      <c r="I91" s="236">
        <f>ROUND(E91*H91,2)</f>
        <v>0</v>
      </c>
      <c r="J91" s="235"/>
      <c r="K91" s="236">
        <f>ROUND(E91*J91,2)</f>
        <v>0</v>
      </c>
      <c r="L91" s="236">
        <v>21</v>
      </c>
      <c r="M91" s="236">
        <f>G91*(1+L91/100)</f>
        <v>0</v>
      </c>
      <c r="N91" s="236">
        <v>4.5000000000000005E-2</v>
      </c>
      <c r="O91" s="236">
        <f>ROUND(E91*N91,2)</f>
        <v>0.5</v>
      </c>
      <c r="P91" s="236">
        <v>0</v>
      </c>
      <c r="Q91" s="236">
        <f>ROUND(E91*P91,2)</f>
        <v>0</v>
      </c>
      <c r="R91" s="236" t="s">
        <v>185</v>
      </c>
      <c r="S91" s="236" t="s">
        <v>111</v>
      </c>
      <c r="T91" s="237" t="s">
        <v>112</v>
      </c>
      <c r="U91" s="219">
        <v>0</v>
      </c>
      <c r="V91" s="219">
        <f>ROUND(E91*U91,2)</f>
        <v>0</v>
      </c>
      <c r="W91" s="219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186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51" t="s">
        <v>210</v>
      </c>
      <c r="D92" s="220"/>
      <c r="E92" s="221">
        <v>11</v>
      </c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117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x14ac:dyDescent="0.2">
      <c r="A93" s="225" t="s">
        <v>105</v>
      </c>
      <c r="B93" s="226" t="s">
        <v>66</v>
      </c>
      <c r="C93" s="248" t="s">
        <v>67</v>
      </c>
      <c r="D93" s="227"/>
      <c r="E93" s="228"/>
      <c r="F93" s="229"/>
      <c r="G93" s="229">
        <f>SUMIF(AG94:AG95,"&lt;&gt;NOR",G94:G95)</f>
        <v>0</v>
      </c>
      <c r="H93" s="229"/>
      <c r="I93" s="229">
        <f>SUM(I94:I95)</f>
        <v>0</v>
      </c>
      <c r="J93" s="229"/>
      <c r="K93" s="229">
        <f>SUM(K94:K95)</f>
        <v>0</v>
      </c>
      <c r="L93" s="229"/>
      <c r="M93" s="229">
        <f>SUM(M94:M95)</f>
        <v>0</v>
      </c>
      <c r="N93" s="229"/>
      <c r="O93" s="229">
        <f>SUM(O94:O95)</f>
        <v>0.01</v>
      </c>
      <c r="P93" s="229"/>
      <c r="Q93" s="229">
        <f>SUM(Q94:Q95)</f>
        <v>0</v>
      </c>
      <c r="R93" s="229"/>
      <c r="S93" s="229"/>
      <c r="T93" s="230"/>
      <c r="U93" s="224"/>
      <c r="V93" s="224">
        <f>SUM(V94:V95)</f>
        <v>0</v>
      </c>
      <c r="W93" s="224"/>
      <c r="AG93" t="s">
        <v>106</v>
      </c>
    </row>
    <row r="94" spans="1:60" outlineLevel="1" x14ac:dyDescent="0.2">
      <c r="A94" s="231">
        <v>22</v>
      </c>
      <c r="B94" s="232" t="s">
        <v>211</v>
      </c>
      <c r="C94" s="249" t="s">
        <v>212</v>
      </c>
      <c r="D94" s="233" t="s">
        <v>206</v>
      </c>
      <c r="E94" s="234">
        <v>8</v>
      </c>
      <c r="F94" s="235"/>
      <c r="G94" s="236">
        <f>ROUND(E94*F94,2)</f>
        <v>0</v>
      </c>
      <c r="H94" s="235"/>
      <c r="I94" s="236">
        <f>ROUND(E94*H94,2)</f>
        <v>0</v>
      </c>
      <c r="J94" s="235"/>
      <c r="K94" s="236">
        <f>ROUND(E94*J94,2)</f>
        <v>0</v>
      </c>
      <c r="L94" s="236">
        <v>21</v>
      </c>
      <c r="M94" s="236">
        <f>G94*(1+L94/100)</f>
        <v>0</v>
      </c>
      <c r="N94" s="236">
        <v>9.2000000000000003E-4</v>
      </c>
      <c r="O94" s="236">
        <f>ROUND(E94*N94,2)</f>
        <v>0.01</v>
      </c>
      <c r="P94" s="236">
        <v>0</v>
      </c>
      <c r="Q94" s="236">
        <f>ROUND(E94*P94,2)</f>
        <v>0</v>
      </c>
      <c r="R94" s="236"/>
      <c r="S94" s="236" t="s">
        <v>213</v>
      </c>
      <c r="T94" s="237" t="s">
        <v>214</v>
      </c>
      <c r="U94" s="219">
        <v>0</v>
      </c>
      <c r="V94" s="219">
        <f>ROUND(E94*U94,2)</f>
        <v>0</v>
      </c>
      <c r="W94" s="219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113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51" t="s">
        <v>215</v>
      </c>
      <c r="D95" s="220"/>
      <c r="E95" s="221">
        <v>8</v>
      </c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117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x14ac:dyDescent="0.2">
      <c r="A96" s="225" t="s">
        <v>105</v>
      </c>
      <c r="B96" s="226" t="s">
        <v>68</v>
      </c>
      <c r="C96" s="248" t="s">
        <v>69</v>
      </c>
      <c r="D96" s="227"/>
      <c r="E96" s="228"/>
      <c r="F96" s="229"/>
      <c r="G96" s="229">
        <f>SUMIF(AG97:AG98,"&lt;&gt;NOR",G97:G98)</f>
        <v>0</v>
      </c>
      <c r="H96" s="229"/>
      <c r="I96" s="229">
        <f>SUM(I97:I98)</f>
        <v>0</v>
      </c>
      <c r="J96" s="229"/>
      <c r="K96" s="229">
        <f>SUM(K97:K98)</f>
        <v>0</v>
      </c>
      <c r="L96" s="229"/>
      <c r="M96" s="229">
        <f>SUM(M97:M98)</f>
        <v>0</v>
      </c>
      <c r="N96" s="229"/>
      <c r="O96" s="229">
        <f>SUM(O97:O98)</f>
        <v>0</v>
      </c>
      <c r="P96" s="229"/>
      <c r="Q96" s="229">
        <f>SUM(Q97:Q98)</f>
        <v>0</v>
      </c>
      <c r="R96" s="229"/>
      <c r="S96" s="229"/>
      <c r="T96" s="230"/>
      <c r="U96" s="224"/>
      <c r="V96" s="224">
        <f>SUM(V97:V98)</f>
        <v>25.98</v>
      </c>
      <c r="W96" s="224"/>
      <c r="AG96" t="s">
        <v>106</v>
      </c>
    </row>
    <row r="97" spans="1:60" outlineLevel="1" x14ac:dyDescent="0.2">
      <c r="A97" s="231">
        <v>23</v>
      </c>
      <c r="B97" s="232" t="s">
        <v>216</v>
      </c>
      <c r="C97" s="249" t="s">
        <v>217</v>
      </c>
      <c r="D97" s="233" t="s">
        <v>148</v>
      </c>
      <c r="E97" s="234">
        <v>66.60654000000001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6">
        <v>0</v>
      </c>
      <c r="O97" s="236">
        <f>ROUND(E97*N97,2)</f>
        <v>0</v>
      </c>
      <c r="P97" s="236">
        <v>0</v>
      </c>
      <c r="Q97" s="236">
        <f>ROUND(E97*P97,2)</f>
        <v>0</v>
      </c>
      <c r="R97" s="236" t="s">
        <v>168</v>
      </c>
      <c r="S97" s="236" t="s">
        <v>111</v>
      </c>
      <c r="T97" s="237" t="s">
        <v>112</v>
      </c>
      <c r="U97" s="219">
        <v>0.39</v>
      </c>
      <c r="V97" s="219">
        <f>ROUND(E97*U97,2)</f>
        <v>25.98</v>
      </c>
      <c r="W97" s="219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218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50" t="s">
        <v>219</v>
      </c>
      <c r="D98" s="239"/>
      <c r="E98" s="239"/>
      <c r="F98" s="239"/>
      <c r="G98" s="23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115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x14ac:dyDescent="0.2">
      <c r="A99" s="225" t="s">
        <v>105</v>
      </c>
      <c r="B99" s="226" t="s">
        <v>70</v>
      </c>
      <c r="C99" s="248" t="s">
        <v>71</v>
      </c>
      <c r="D99" s="227"/>
      <c r="E99" s="228"/>
      <c r="F99" s="229"/>
      <c r="G99" s="229">
        <f>SUMIF(AG100:AG116,"&lt;&gt;NOR",G100:G116)</f>
        <v>0</v>
      </c>
      <c r="H99" s="229"/>
      <c r="I99" s="229">
        <f>SUM(I100:I116)</f>
        <v>0</v>
      </c>
      <c r="J99" s="229"/>
      <c r="K99" s="229">
        <f>SUM(K100:K116)</f>
        <v>0</v>
      </c>
      <c r="L99" s="229"/>
      <c r="M99" s="229">
        <f>SUM(M100:M116)</f>
        <v>0</v>
      </c>
      <c r="N99" s="229"/>
      <c r="O99" s="229">
        <f>SUM(O100:O116)</f>
        <v>210.9</v>
      </c>
      <c r="P99" s="229"/>
      <c r="Q99" s="229">
        <f>SUM(Q100:Q116)</f>
        <v>0</v>
      </c>
      <c r="R99" s="229"/>
      <c r="S99" s="229"/>
      <c r="T99" s="230"/>
      <c r="U99" s="224"/>
      <c r="V99" s="224">
        <f>SUM(V100:V116)</f>
        <v>11.32</v>
      </c>
      <c r="W99" s="224"/>
      <c r="AG99" t="s">
        <v>106</v>
      </c>
    </row>
    <row r="100" spans="1:60" ht="22.5" outlineLevel="1" x14ac:dyDescent="0.2">
      <c r="A100" s="231">
        <v>24</v>
      </c>
      <c r="B100" s="232" t="s">
        <v>220</v>
      </c>
      <c r="C100" s="249" t="s">
        <v>221</v>
      </c>
      <c r="D100" s="233" t="s">
        <v>181</v>
      </c>
      <c r="E100" s="234">
        <v>11.5</v>
      </c>
      <c r="F100" s="235"/>
      <c r="G100" s="236">
        <f>ROUND(E100*F100,2)</f>
        <v>0</v>
      </c>
      <c r="H100" s="235"/>
      <c r="I100" s="236">
        <f>ROUND(E100*H100,2)</f>
        <v>0</v>
      </c>
      <c r="J100" s="235"/>
      <c r="K100" s="236">
        <f>ROUND(E100*J100,2)</f>
        <v>0</v>
      </c>
      <c r="L100" s="236">
        <v>21</v>
      </c>
      <c r="M100" s="236">
        <f>G100*(1+L100/100)</f>
        <v>0</v>
      </c>
      <c r="N100" s="236">
        <v>2.0000000000000001E-4</v>
      </c>
      <c r="O100" s="236">
        <f>ROUND(E100*N100,2)</f>
        <v>0</v>
      </c>
      <c r="P100" s="236">
        <v>0</v>
      </c>
      <c r="Q100" s="236">
        <f>ROUND(E100*P100,2)</f>
        <v>0</v>
      </c>
      <c r="R100" s="236" t="s">
        <v>222</v>
      </c>
      <c r="S100" s="236" t="s">
        <v>111</v>
      </c>
      <c r="T100" s="237" t="s">
        <v>112</v>
      </c>
      <c r="U100" s="219">
        <v>0.252</v>
      </c>
      <c r="V100" s="219">
        <f>ROUND(E100*U100,2)</f>
        <v>2.9</v>
      </c>
      <c r="W100" s="219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223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51" t="s">
        <v>224</v>
      </c>
      <c r="D101" s="220"/>
      <c r="E101" s="221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117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1" t="s">
        <v>225</v>
      </c>
      <c r="D102" s="220"/>
      <c r="E102" s="221">
        <v>11.5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117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22.5" outlineLevel="1" x14ac:dyDescent="0.2">
      <c r="A103" s="231">
        <v>25</v>
      </c>
      <c r="B103" s="232" t="s">
        <v>226</v>
      </c>
      <c r="C103" s="249" t="s">
        <v>227</v>
      </c>
      <c r="D103" s="233" t="s">
        <v>135</v>
      </c>
      <c r="E103" s="234">
        <v>17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6">
        <v>1.8000000000000001E-4</v>
      </c>
      <c r="O103" s="236">
        <f>ROUND(E103*N103,2)</f>
        <v>0</v>
      </c>
      <c r="P103" s="236">
        <v>0</v>
      </c>
      <c r="Q103" s="236">
        <f>ROUND(E103*P103,2)</f>
        <v>0</v>
      </c>
      <c r="R103" s="236" t="s">
        <v>222</v>
      </c>
      <c r="S103" s="236" t="s">
        <v>111</v>
      </c>
      <c r="T103" s="237" t="s">
        <v>112</v>
      </c>
      <c r="U103" s="219">
        <v>0.49500000000000005</v>
      </c>
      <c r="V103" s="219">
        <f>ROUND(E103*U103,2)</f>
        <v>8.42</v>
      </c>
      <c r="W103" s="219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223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51" t="s">
        <v>228</v>
      </c>
      <c r="D104" s="220"/>
      <c r="E104" s="221"/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117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1" t="s">
        <v>229</v>
      </c>
      <c r="D105" s="220"/>
      <c r="E105" s="221">
        <v>17</v>
      </c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117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31">
        <v>26</v>
      </c>
      <c r="B106" s="232" t="s">
        <v>230</v>
      </c>
      <c r="C106" s="249" t="s">
        <v>231</v>
      </c>
      <c r="D106" s="233" t="s">
        <v>109</v>
      </c>
      <c r="E106" s="234">
        <v>0.26550000000000001</v>
      </c>
      <c r="F106" s="235"/>
      <c r="G106" s="236">
        <f>ROUND(E106*F106,2)</f>
        <v>0</v>
      </c>
      <c r="H106" s="235"/>
      <c r="I106" s="236">
        <f>ROUND(E106*H106,2)</f>
        <v>0</v>
      </c>
      <c r="J106" s="235"/>
      <c r="K106" s="236">
        <f>ROUND(E106*J106,2)</f>
        <v>0</v>
      </c>
      <c r="L106" s="236">
        <v>21</v>
      </c>
      <c r="M106" s="236">
        <f>G106*(1+L106/100)</f>
        <v>0</v>
      </c>
      <c r="N106" s="236">
        <v>1.549E-2</v>
      </c>
      <c r="O106" s="236">
        <f>ROUND(E106*N106,2)</f>
        <v>0</v>
      </c>
      <c r="P106" s="236">
        <v>0</v>
      </c>
      <c r="Q106" s="236">
        <f>ROUND(E106*P106,2)</f>
        <v>0</v>
      </c>
      <c r="R106" s="236" t="s">
        <v>222</v>
      </c>
      <c r="S106" s="236" t="s">
        <v>111</v>
      </c>
      <c r="T106" s="237" t="s">
        <v>112</v>
      </c>
      <c r="U106" s="219">
        <v>0</v>
      </c>
      <c r="V106" s="219">
        <f>ROUND(E106*U106,2)</f>
        <v>0</v>
      </c>
      <c r="W106" s="219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223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51" t="s">
        <v>232</v>
      </c>
      <c r="D107" s="220"/>
      <c r="E107" s="221">
        <v>0.02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117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51" t="s">
        <v>233</v>
      </c>
      <c r="D108" s="220"/>
      <c r="E108" s="221">
        <v>0.24000000000000002</v>
      </c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117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31">
        <v>27</v>
      </c>
      <c r="B109" s="232" t="s">
        <v>234</v>
      </c>
      <c r="C109" s="249" t="s">
        <v>235</v>
      </c>
      <c r="D109" s="233" t="s">
        <v>0</v>
      </c>
      <c r="E109" s="234">
        <v>114.69226</v>
      </c>
      <c r="F109" s="235"/>
      <c r="G109" s="236">
        <f>ROUND(E109*F109,2)</f>
        <v>0</v>
      </c>
      <c r="H109" s="235"/>
      <c r="I109" s="236">
        <f>ROUND(E109*H109,2)</f>
        <v>0</v>
      </c>
      <c r="J109" s="235"/>
      <c r="K109" s="236">
        <f>ROUND(E109*J109,2)</f>
        <v>0</v>
      </c>
      <c r="L109" s="236">
        <v>21</v>
      </c>
      <c r="M109" s="236">
        <f>G109*(1+L109/100)</f>
        <v>0</v>
      </c>
      <c r="N109" s="236">
        <v>0</v>
      </c>
      <c r="O109" s="236">
        <f>ROUND(E109*N109,2)</f>
        <v>0</v>
      </c>
      <c r="P109" s="236">
        <v>0</v>
      </c>
      <c r="Q109" s="236">
        <f>ROUND(E109*P109,2)</f>
        <v>0</v>
      </c>
      <c r="R109" s="236" t="s">
        <v>222</v>
      </c>
      <c r="S109" s="236" t="s">
        <v>111</v>
      </c>
      <c r="T109" s="237" t="s">
        <v>112</v>
      </c>
      <c r="U109" s="219">
        <v>0</v>
      </c>
      <c r="V109" s="219">
        <f>ROUND(E109*U109,2)</f>
        <v>0</v>
      </c>
      <c r="W109" s="219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218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50" t="s">
        <v>236</v>
      </c>
      <c r="D110" s="239"/>
      <c r="E110" s="239"/>
      <c r="F110" s="239"/>
      <c r="G110" s="23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115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1">
        <v>28</v>
      </c>
      <c r="B111" s="232" t="s">
        <v>237</v>
      </c>
      <c r="C111" s="249" t="s">
        <v>238</v>
      </c>
      <c r="D111" s="233" t="s">
        <v>239</v>
      </c>
      <c r="E111" s="234">
        <v>13.8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21</v>
      </c>
      <c r="M111" s="236">
        <f>G111*(1+L111/100)</f>
        <v>0</v>
      </c>
      <c r="N111" s="236">
        <v>0.5</v>
      </c>
      <c r="O111" s="236">
        <f>ROUND(E111*N111,2)</f>
        <v>6.9</v>
      </c>
      <c r="P111" s="236">
        <v>0</v>
      </c>
      <c r="Q111" s="236">
        <f>ROUND(E111*P111,2)</f>
        <v>0</v>
      </c>
      <c r="R111" s="236"/>
      <c r="S111" s="236" t="s">
        <v>213</v>
      </c>
      <c r="T111" s="237" t="s">
        <v>214</v>
      </c>
      <c r="U111" s="219">
        <v>0</v>
      </c>
      <c r="V111" s="219">
        <f>ROUND(E111*U111,2)</f>
        <v>0</v>
      </c>
      <c r="W111" s="219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113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51" t="s">
        <v>224</v>
      </c>
      <c r="D112" s="220"/>
      <c r="E112" s="221"/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117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51" t="s">
        <v>240</v>
      </c>
      <c r="D113" s="220"/>
      <c r="E113" s="221">
        <v>13.8</v>
      </c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117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31">
        <v>29</v>
      </c>
      <c r="B114" s="232" t="s">
        <v>241</v>
      </c>
      <c r="C114" s="249" t="s">
        <v>242</v>
      </c>
      <c r="D114" s="233" t="s">
        <v>239</v>
      </c>
      <c r="E114" s="234">
        <v>408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21</v>
      </c>
      <c r="M114" s="236">
        <f>G114*(1+L114/100)</f>
        <v>0</v>
      </c>
      <c r="N114" s="236">
        <v>0.5</v>
      </c>
      <c r="O114" s="236">
        <f>ROUND(E114*N114,2)</f>
        <v>204</v>
      </c>
      <c r="P114" s="236">
        <v>0</v>
      </c>
      <c r="Q114" s="236">
        <f>ROUND(E114*P114,2)</f>
        <v>0</v>
      </c>
      <c r="R114" s="236"/>
      <c r="S114" s="236" t="s">
        <v>213</v>
      </c>
      <c r="T114" s="237" t="s">
        <v>214</v>
      </c>
      <c r="U114" s="219">
        <v>0</v>
      </c>
      <c r="V114" s="219">
        <f>ROUND(E114*U114,2)</f>
        <v>0</v>
      </c>
      <c r="W114" s="219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113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51" t="s">
        <v>243</v>
      </c>
      <c r="D115" s="220"/>
      <c r="E115" s="221"/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117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51" t="s">
        <v>244</v>
      </c>
      <c r="D116" s="220"/>
      <c r="E116" s="221">
        <v>408</v>
      </c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117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x14ac:dyDescent="0.2">
      <c r="A117" s="225" t="s">
        <v>105</v>
      </c>
      <c r="B117" s="226" t="s">
        <v>72</v>
      </c>
      <c r="C117" s="248" t="s">
        <v>73</v>
      </c>
      <c r="D117" s="227"/>
      <c r="E117" s="228"/>
      <c r="F117" s="229"/>
      <c r="G117" s="229">
        <f>SUMIF(AG118:AG180,"&lt;&gt;NOR",G118:G180)</f>
        <v>0</v>
      </c>
      <c r="H117" s="229"/>
      <c r="I117" s="229">
        <f>SUM(I118:I180)</f>
        <v>0</v>
      </c>
      <c r="J117" s="229"/>
      <c r="K117" s="229">
        <f>SUM(K118:K180)</f>
        <v>0</v>
      </c>
      <c r="L117" s="229"/>
      <c r="M117" s="229">
        <f>SUM(M118:M180)</f>
        <v>0</v>
      </c>
      <c r="N117" s="229"/>
      <c r="O117" s="229">
        <f>SUM(O118:O180)</f>
        <v>1.3900000000000001</v>
      </c>
      <c r="P117" s="229"/>
      <c r="Q117" s="229">
        <f>SUM(Q118:Q180)</f>
        <v>0</v>
      </c>
      <c r="R117" s="229"/>
      <c r="S117" s="229"/>
      <c r="T117" s="230"/>
      <c r="U117" s="224"/>
      <c r="V117" s="224">
        <f>SUM(V118:V180)</f>
        <v>92.02000000000001</v>
      </c>
      <c r="W117" s="224"/>
      <c r="AG117" t="s">
        <v>106</v>
      </c>
    </row>
    <row r="118" spans="1:60" outlineLevel="1" x14ac:dyDescent="0.2">
      <c r="A118" s="231">
        <v>30</v>
      </c>
      <c r="B118" s="232" t="s">
        <v>245</v>
      </c>
      <c r="C118" s="249" t="s">
        <v>246</v>
      </c>
      <c r="D118" s="233" t="s">
        <v>135</v>
      </c>
      <c r="E118" s="234">
        <v>16.848000000000003</v>
      </c>
      <c r="F118" s="235"/>
      <c r="G118" s="236">
        <f>ROUND(E118*F118,2)</f>
        <v>0</v>
      </c>
      <c r="H118" s="235"/>
      <c r="I118" s="236">
        <f>ROUND(E118*H118,2)</f>
        <v>0</v>
      </c>
      <c r="J118" s="235"/>
      <c r="K118" s="236">
        <f>ROUND(E118*J118,2)</f>
        <v>0</v>
      </c>
      <c r="L118" s="236">
        <v>21</v>
      </c>
      <c r="M118" s="236">
        <f>G118*(1+L118/100)</f>
        <v>0</v>
      </c>
      <c r="N118" s="236">
        <v>7.1000000000000002E-4</v>
      </c>
      <c r="O118" s="236">
        <f>ROUND(E118*N118,2)</f>
        <v>0.01</v>
      </c>
      <c r="P118" s="236">
        <v>0</v>
      </c>
      <c r="Q118" s="236">
        <f>ROUND(E118*P118,2)</f>
        <v>0</v>
      </c>
      <c r="R118" s="236" t="s">
        <v>247</v>
      </c>
      <c r="S118" s="236" t="s">
        <v>111</v>
      </c>
      <c r="T118" s="237" t="s">
        <v>112</v>
      </c>
      <c r="U118" s="219">
        <v>0.34</v>
      </c>
      <c r="V118" s="219">
        <f>ROUND(E118*U118,2)</f>
        <v>5.73</v>
      </c>
      <c r="W118" s="219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223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7"/>
      <c r="B119" s="218"/>
      <c r="C119" s="251" t="s">
        <v>248</v>
      </c>
      <c r="D119" s="220"/>
      <c r="E119" s="221">
        <v>16.850000000000001</v>
      </c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117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31">
        <v>31</v>
      </c>
      <c r="B120" s="232" t="s">
        <v>249</v>
      </c>
      <c r="C120" s="249" t="s">
        <v>250</v>
      </c>
      <c r="D120" s="233" t="s">
        <v>251</v>
      </c>
      <c r="E120" s="234">
        <v>1027.2969000000001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6">
        <v>5.0000000000000002E-5</v>
      </c>
      <c r="O120" s="236">
        <f>ROUND(E120*N120,2)</f>
        <v>0.05</v>
      </c>
      <c r="P120" s="236">
        <v>0</v>
      </c>
      <c r="Q120" s="236">
        <f>ROUND(E120*P120,2)</f>
        <v>0</v>
      </c>
      <c r="R120" s="236" t="s">
        <v>247</v>
      </c>
      <c r="S120" s="236" t="s">
        <v>111</v>
      </c>
      <c r="T120" s="237" t="s">
        <v>112</v>
      </c>
      <c r="U120" s="219">
        <v>8.4000000000000005E-2</v>
      </c>
      <c r="V120" s="219">
        <f>ROUND(E120*U120,2)</f>
        <v>86.29</v>
      </c>
      <c r="W120" s="219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223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51" t="s">
        <v>252</v>
      </c>
      <c r="D121" s="220"/>
      <c r="E121" s="221"/>
      <c r="F121" s="219"/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117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51" t="s">
        <v>151</v>
      </c>
      <c r="D122" s="220"/>
      <c r="E122" s="221"/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117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51" t="s">
        <v>253</v>
      </c>
      <c r="D123" s="220"/>
      <c r="E123" s="221">
        <v>201</v>
      </c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117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1" t="s">
        <v>153</v>
      </c>
      <c r="D124" s="220"/>
      <c r="E124" s="221"/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117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51" t="s">
        <v>254</v>
      </c>
      <c r="D125" s="220"/>
      <c r="E125" s="221">
        <v>412.05</v>
      </c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117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51" t="s">
        <v>155</v>
      </c>
      <c r="D126" s="220"/>
      <c r="E126" s="221"/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117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51" t="s">
        <v>255</v>
      </c>
      <c r="D127" s="220"/>
      <c r="E127" s="221">
        <v>196.13000000000002</v>
      </c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117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51" t="s">
        <v>157</v>
      </c>
      <c r="D128" s="220"/>
      <c r="E128" s="221"/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117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51" t="s">
        <v>256</v>
      </c>
      <c r="D129" s="220"/>
      <c r="E129" s="221">
        <v>125.78</v>
      </c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117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51" t="s">
        <v>159</v>
      </c>
      <c r="D130" s="220"/>
      <c r="E130" s="221"/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117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51" t="s">
        <v>257</v>
      </c>
      <c r="D131" s="220"/>
      <c r="E131" s="221">
        <v>21.73</v>
      </c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117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51" t="s">
        <v>161</v>
      </c>
      <c r="D132" s="220"/>
      <c r="E132" s="221"/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117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51" t="s">
        <v>258</v>
      </c>
      <c r="D133" s="220"/>
      <c r="E133" s="221">
        <v>21.700000000000003</v>
      </c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117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2" t="s">
        <v>163</v>
      </c>
      <c r="D134" s="222"/>
      <c r="E134" s="223"/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117</v>
      </c>
      <c r="AH134" s="210">
        <v>1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51" t="s">
        <v>164</v>
      </c>
      <c r="D135" s="220"/>
      <c r="E135" s="221"/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117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51" t="s">
        <v>259</v>
      </c>
      <c r="D136" s="220"/>
      <c r="E136" s="221">
        <v>48.92</v>
      </c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117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1">
        <v>32</v>
      </c>
      <c r="B137" s="232" t="s">
        <v>260</v>
      </c>
      <c r="C137" s="249" t="s">
        <v>261</v>
      </c>
      <c r="D137" s="233" t="s">
        <v>0</v>
      </c>
      <c r="E137" s="234">
        <v>838.31598000000008</v>
      </c>
      <c r="F137" s="235"/>
      <c r="G137" s="236">
        <f>ROUND(E137*F137,2)</f>
        <v>0</v>
      </c>
      <c r="H137" s="235"/>
      <c r="I137" s="236">
        <f>ROUND(E137*H137,2)</f>
        <v>0</v>
      </c>
      <c r="J137" s="235"/>
      <c r="K137" s="236">
        <f>ROUND(E137*J137,2)</f>
        <v>0</v>
      </c>
      <c r="L137" s="236">
        <v>21</v>
      </c>
      <c r="M137" s="236">
        <f>G137*(1+L137/100)</f>
        <v>0</v>
      </c>
      <c r="N137" s="236">
        <v>0</v>
      </c>
      <c r="O137" s="236">
        <f>ROUND(E137*N137,2)</f>
        <v>0</v>
      </c>
      <c r="P137" s="236">
        <v>0</v>
      </c>
      <c r="Q137" s="236">
        <f>ROUND(E137*P137,2)</f>
        <v>0</v>
      </c>
      <c r="R137" s="236" t="s">
        <v>247</v>
      </c>
      <c r="S137" s="236" t="s">
        <v>111</v>
      </c>
      <c r="T137" s="237" t="s">
        <v>112</v>
      </c>
      <c r="U137" s="219">
        <v>0</v>
      </c>
      <c r="V137" s="219">
        <f>ROUND(E137*U137,2)</f>
        <v>0</v>
      </c>
      <c r="W137" s="219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218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50" t="s">
        <v>236</v>
      </c>
      <c r="D138" s="239"/>
      <c r="E138" s="239"/>
      <c r="F138" s="239"/>
      <c r="G138" s="23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115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31">
        <v>33</v>
      </c>
      <c r="B139" s="232" t="s">
        <v>262</v>
      </c>
      <c r="C139" s="249" t="s">
        <v>263</v>
      </c>
      <c r="D139" s="233" t="s">
        <v>148</v>
      </c>
      <c r="E139" s="234">
        <v>5.3800000000000001E-2</v>
      </c>
      <c r="F139" s="235"/>
      <c r="G139" s="236">
        <f>ROUND(E139*F139,2)</f>
        <v>0</v>
      </c>
      <c r="H139" s="235"/>
      <c r="I139" s="236">
        <f>ROUND(E139*H139,2)</f>
        <v>0</v>
      </c>
      <c r="J139" s="235"/>
      <c r="K139" s="236">
        <f>ROUND(E139*J139,2)</f>
        <v>0</v>
      </c>
      <c r="L139" s="236">
        <v>21</v>
      </c>
      <c r="M139" s="236">
        <f>G139*(1+L139/100)</f>
        <v>0</v>
      </c>
      <c r="N139" s="236">
        <v>1</v>
      </c>
      <c r="O139" s="236">
        <f>ROUND(E139*N139,2)</f>
        <v>0.05</v>
      </c>
      <c r="P139" s="236">
        <v>0</v>
      </c>
      <c r="Q139" s="236">
        <f>ROUND(E139*P139,2)</f>
        <v>0</v>
      </c>
      <c r="R139" s="236"/>
      <c r="S139" s="236" t="s">
        <v>213</v>
      </c>
      <c r="T139" s="237" t="s">
        <v>214</v>
      </c>
      <c r="U139" s="219">
        <v>0</v>
      </c>
      <c r="V139" s="219">
        <f>ROUND(E139*U139,2)</f>
        <v>0</v>
      </c>
      <c r="W139" s="219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113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51" t="s">
        <v>164</v>
      </c>
      <c r="D140" s="220"/>
      <c r="E140" s="221"/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117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51" t="s">
        <v>264</v>
      </c>
      <c r="D141" s="220"/>
      <c r="E141" s="221">
        <v>0.05</v>
      </c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117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31">
        <v>34</v>
      </c>
      <c r="B142" s="232" t="s">
        <v>265</v>
      </c>
      <c r="C142" s="249" t="s">
        <v>266</v>
      </c>
      <c r="D142" s="233" t="s">
        <v>251</v>
      </c>
      <c r="E142" s="234">
        <v>1027.2969000000001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6">
        <v>0</v>
      </c>
      <c r="O142" s="236">
        <f>ROUND(E142*N142,2)</f>
        <v>0</v>
      </c>
      <c r="P142" s="236">
        <v>0</v>
      </c>
      <c r="Q142" s="236">
        <f>ROUND(E142*P142,2)</f>
        <v>0</v>
      </c>
      <c r="R142" s="236"/>
      <c r="S142" s="236" t="s">
        <v>213</v>
      </c>
      <c r="T142" s="237" t="s">
        <v>214</v>
      </c>
      <c r="U142" s="219">
        <v>0</v>
      </c>
      <c r="V142" s="219">
        <f>ROUND(E142*U142,2)</f>
        <v>0</v>
      </c>
      <c r="W142" s="219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113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51" t="s">
        <v>252</v>
      </c>
      <c r="D143" s="220"/>
      <c r="E143" s="221"/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117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51" t="s">
        <v>151</v>
      </c>
      <c r="D144" s="220"/>
      <c r="E144" s="221"/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117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51" t="s">
        <v>253</v>
      </c>
      <c r="D145" s="220"/>
      <c r="E145" s="221">
        <v>201</v>
      </c>
      <c r="F145" s="219"/>
      <c r="G145" s="219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117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51" t="s">
        <v>153</v>
      </c>
      <c r="D146" s="220"/>
      <c r="E146" s="221"/>
      <c r="F146" s="219"/>
      <c r="G146" s="21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117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51" t="s">
        <v>254</v>
      </c>
      <c r="D147" s="220"/>
      <c r="E147" s="221">
        <v>412.05</v>
      </c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117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51" t="s">
        <v>155</v>
      </c>
      <c r="D148" s="220"/>
      <c r="E148" s="221"/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117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51" t="s">
        <v>255</v>
      </c>
      <c r="D149" s="220"/>
      <c r="E149" s="221">
        <v>196.13000000000002</v>
      </c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117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51" t="s">
        <v>157</v>
      </c>
      <c r="D150" s="220"/>
      <c r="E150" s="221"/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117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51" t="s">
        <v>256</v>
      </c>
      <c r="D151" s="220"/>
      <c r="E151" s="221">
        <v>125.78</v>
      </c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117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51" t="s">
        <v>159</v>
      </c>
      <c r="D152" s="220"/>
      <c r="E152" s="221"/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117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51" t="s">
        <v>257</v>
      </c>
      <c r="D153" s="220"/>
      <c r="E153" s="221">
        <v>21.73</v>
      </c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117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17"/>
      <c r="B154" s="218"/>
      <c r="C154" s="251" t="s">
        <v>161</v>
      </c>
      <c r="D154" s="220"/>
      <c r="E154" s="221"/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117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51" t="s">
        <v>258</v>
      </c>
      <c r="D155" s="220"/>
      <c r="E155" s="221">
        <v>21.700000000000003</v>
      </c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117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52" t="s">
        <v>163</v>
      </c>
      <c r="D156" s="222"/>
      <c r="E156" s="223"/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117</v>
      </c>
      <c r="AH156" s="210">
        <v>1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51" t="s">
        <v>164</v>
      </c>
      <c r="D157" s="220"/>
      <c r="E157" s="221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117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7"/>
      <c r="B158" s="218"/>
      <c r="C158" s="251" t="s">
        <v>259</v>
      </c>
      <c r="D158" s="220"/>
      <c r="E158" s="221">
        <v>48.92</v>
      </c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117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ht="22.5" outlineLevel="1" x14ac:dyDescent="0.2">
      <c r="A159" s="231">
        <v>35</v>
      </c>
      <c r="B159" s="232" t="s">
        <v>267</v>
      </c>
      <c r="C159" s="249" t="s">
        <v>268</v>
      </c>
      <c r="D159" s="233" t="s">
        <v>148</v>
      </c>
      <c r="E159" s="234">
        <v>2.3900000000000001E-2</v>
      </c>
      <c r="F159" s="235"/>
      <c r="G159" s="236">
        <f>ROUND(E159*F159,2)</f>
        <v>0</v>
      </c>
      <c r="H159" s="235"/>
      <c r="I159" s="236">
        <f>ROUND(E159*H159,2)</f>
        <v>0</v>
      </c>
      <c r="J159" s="235"/>
      <c r="K159" s="236">
        <f>ROUND(E159*J159,2)</f>
        <v>0</v>
      </c>
      <c r="L159" s="236">
        <v>21</v>
      </c>
      <c r="M159" s="236">
        <f>G159*(1+L159/100)</f>
        <v>0</v>
      </c>
      <c r="N159" s="236">
        <v>1</v>
      </c>
      <c r="O159" s="236">
        <f>ROUND(E159*N159,2)</f>
        <v>0.02</v>
      </c>
      <c r="P159" s="236">
        <v>0</v>
      </c>
      <c r="Q159" s="236">
        <f>ROUND(E159*P159,2)</f>
        <v>0</v>
      </c>
      <c r="R159" s="236" t="s">
        <v>185</v>
      </c>
      <c r="S159" s="236" t="s">
        <v>111</v>
      </c>
      <c r="T159" s="237" t="s">
        <v>112</v>
      </c>
      <c r="U159" s="219">
        <v>0</v>
      </c>
      <c r="V159" s="219">
        <f>ROUND(E159*U159,2)</f>
        <v>0</v>
      </c>
      <c r="W159" s="219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269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7"/>
      <c r="B160" s="218"/>
      <c r="C160" s="251" t="s">
        <v>161</v>
      </c>
      <c r="D160" s="220"/>
      <c r="E160" s="221"/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117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51" t="s">
        <v>270</v>
      </c>
      <c r="D161" s="220"/>
      <c r="E161" s="221">
        <v>0.02</v>
      </c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117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ht="22.5" outlineLevel="1" x14ac:dyDescent="0.2">
      <c r="A162" s="231">
        <v>36</v>
      </c>
      <c r="B162" s="232" t="s">
        <v>271</v>
      </c>
      <c r="C162" s="249" t="s">
        <v>272</v>
      </c>
      <c r="D162" s="233" t="s">
        <v>148</v>
      </c>
      <c r="E162" s="234">
        <v>2.3900000000000001E-2</v>
      </c>
      <c r="F162" s="235"/>
      <c r="G162" s="236">
        <f>ROUND(E162*F162,2)</f>
        <v>0</v>
      </c>
      <c r="H162" s="235"/>
      <c r="I162" s="236">
        <f>ROUND(E162*H162,2)</f>
        <v>0</v>
      </c>
      <c r="J162" s="235"/>
      <c r="K162" s="236">
        <f>ROUND(E162*J162,2)</f>
        <v>0</v>
      </c>
      <c r="L162" s="236">
        <v>21</v>
      </c>
      <c r="M162" s="236">
        <f>G162*(1+L162/100)</f>
        <v>0</v>
      </c>
      <c r="N162" s="236">
        <v>1</v>
      </c>
      <c r="O162" s="236">
        <f>ROUND(E162*N162,2)</f>
        <v>0.02</v>
      </c>
      <c r="P162" s="236">
        <v>0</v>
      </c>
      <c r="Q162" s="236">
        <f>ROUND(E162*P162,2)</f>
        <v>0</v>
      </c>
      <c r="R162" s="236" t="s">
        <v>185</v>
      </c>
      <c r="S162" s="236" t="s">
        <v>111</v>
      </c>
      <c r="T162" s="237" t="s">
        <v>112</v>
      </c>
      <c r="U162" s="219">
        <v>0</v>
      </c>
      <c r="V162" s="219">
        <f>ROUND(E162*U162,2)</f>
        <v>0</v>
      </c>
      <c r="W162" s="219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186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17"/>
      <c r="B163" s="218"/>
      <c r="C163" s="251" t="s">
        <v>159</v>
      </c>
      <c r="D163" s="220"/>
      <c r="E163" s="221"/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117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17"/>
      <c r="B164" s="218"/>
      <c r="C164" s="251" t="s">
        <v>273</v>
      </c>
      <c r="D164" s="220"/>
      <c r="E164" s="221">
        <v>0.02</v>
      </c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 t="s">
        <v>117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31">
        <v>37</v>
      </c>
      <c r="B165" s="232" t="s">
        <v>274</v>
      </c>
      <c r="C165" s="249" t="s">
        <v>275</v>
      </c>
      <c r="D165" s="233" t="s">
        <v>148</v>
      </c>
      <c r="E165" s="234">
        <v>0.13840000000000002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6">
        <v>1</v>
      </c>
      <c r="O165" s="236">
        <f>ROUND(E165*N165,2)</f>
        <v>0.14000000000000001</v>
      </c>
      <c r="P165" s="236">
        <v>0</v>
      </c>
      <c r="Q165" s="236">
        <f>ROUND(E165*P165,2)</f>
        <v>0</v>
      </c>
      <c r="R165" s="236" t="s">
        <v>185</v>
      </c>
      <c r="S165" s="236" t="s">
        <v>276</v>
      </c>
      <c r="T165" s="237" t="s">
        <v>276</v>
      </c>
      <c r="U165" s="219">
        <v>0</v>
      </c>
      <c r="V165" s="219">
        <f>ROUND(E165*U165,2)</f>
        <v>0</v>
      </c>
      <c r="W165" s="219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186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51" t="s">
        <v>157</v>
      </c>
      <c r="D166" s="220"/>
      <c r="E166" s="221"/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117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51" t="s">
        <v>277</v>
      </c>
      <c r="D167" s="220"/>
      <c r="E167" s="221">
        <v>0.14000000000000001</v>
      </c>
      <c r="F167" s="219"/>
      <c r="G167" s="219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117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31">
        <v>38</v>
      </c>
      <c r="B168" s="232" t="s">
        <v>278</v>
      </c>
      <c r="C168" s="249" t="s">
        <v>279</v>
      </c>
      <c r="D168" s="233" t="s">
        <v>148</v>
      </c>
      <c r="E168" s="234">
        <v>0.2157</v>
      </c>
      <c r="F168" s="235"/>
      <c r="G168" s="236">
        <f>ROUND(E168*F168,2)</f>
        <v>0</v>
      </c>
      <c r="H168" s="235"/>
      <c r="I168" s="236">
        <f>ROUND(E168*H168,2)</f>
        <v>0</v>
      </c>
      <c r="J168" s="235"/>
      <c r="K168" s="236">
        <f>ROUND(E168*J168,2)</f>
        <v>0</v>
      </c>
      <c r="L168" s="236">
        <v>21</v>
      </c>
      <c r="M168" s="236">
        <f>G168*(1+L168/100)</f>
        <v>0</v>
      </c>
      <c r="N168" s="236">
        <v>1</v>
      </c>
      <c r="O168" s="236">
        <f>ROUND(E168*N168,2)</f>
        <v>0.22</v>
      </c>
      <c r="P168" s="236">
        <v>0</v>
      </c>
      <c r="Q168" s="236">
        <f>ROUND(E168*P168,2)</f>
        <v>0</v>
      </c>
      <c r="R168" s="236" t="s">
        <v>185</v>
      </c>
      <c r="S168" s="236" t="s">
        <v>276</v>
      </c>
      <c r="T168" s="237" t="s">
        <v>276</v>
      </c>
      <c r="U168" s="219">
        <v>0</v>
      </c>
      <c r="V168" s="219">
        <f>ROUND(E168*U168,2)</f>
        <v>0</v>
      </c>
      <c r="W168" s="219"/>
      <c r="X168" s="210"/>
      <c r="Y168" s="210"/>
      <c r="Z168" s="210"/>
      <c r="AA168" s="210"/>
      <c r="AB168" s="210"/>
      <c r="AC168" s="210"/>
      <c r="AD168" s="210"/>
      <c r="AE168" s="210"/>
      <c r="AF168" s="210"/>
      <c r="AG168" s="210" t="s">
        <v>186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51" t="s">
        <v>155</v>
      </c>
      <c r="D169" s="220"/>
      <c r="E169" s="221"/>
      <c r="F169" s="219"/>
      <c r="G169" s="219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117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51" t="s">
        <v>280</v>
      </c>
      <c r="D170" s="220"/>
      <c r="E170" s="221">
        <v>0.22</v>
      </c>
      <c r="F170" s="219"/>
      <c r="G170" s="219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117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31">
        <v>39</v>
      </c>
      <c r="B171" s="232" t="s">
        <v>281</v>
      </c>
      <c r="C171" s="249" t="s">
        <v>282</v>
      </c>
      <c r="D171" s="233" t="s">
        <v>148</v>
      </c>
      <c r="E171" s="234">
        <v>0.67440000000000011</v>
      </c>
      <c r="F171" s="235"/>
      <c r="G171" s="236">
        <f>ROUND(E171*F171,2)</f>
        <v>0</v>
      </c>
      <c r="H171" s="235"/>
      <c r="I171" s="236">
        <f>ROUND(E171*H171,2)</f>
        <v>0</v>
      </c>
      <c r="J171" s="235"/>
      <c r="K171" s="236">
        <f>ROUND(E171*J171,2)</f>
        <v>0</v>
      </c>
      <c r="L171" s="236">
        <v>21</v>
      </c>
      <c r="M171" s="236">
        <f>G171*(1+L171/100)</f>
        <v>0</v>
      </c>
      <c r="N171" s="236">
        <v>1</v>
      </c>
      <c r="O171" s="236">
        <f>ROUND(E171*N171,2)</f>
        <v>0.67</v>
      </c>
      <c r="P171" s="236">
        <v>0</v>
      </c>
      <c r="Q171" s="236">
        <f>ROUND(E171*P171,2)</f>
        <v>0</v>
      </c>
      <c r="R171" s="236" t="s">
        <v>185</v>
      </c>
      <c r="S171" s="236" t="s">
        <v>111</v>
      </c>
      <c r="T171" s="237" t="s">
        <v>112</v>
      </c>
      <c r="U171" s="219">
        <v>0</v>
      </c>
      <c r="V171" s="219">
        <f>ROUND(E171*U171,2)</f>
        <v>0</v>
      </c>
      <c r="W171" s="219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186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51" t="s">
        <v>151</v>
      </c>
      <c r="D172" s="220"/>
      <c r="E172" s="221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117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51" t="s">
        <v>283</v>
      </c>
      <c r="D173" s="220"/>
      <c r="E173" s="221">
        <v>0.22</v>
      </c>
      <c r="F173" s="219"/>
      <c r="G173" s="219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117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17"/>
      <c r="B174" s="218"/>
      <c r="C174" s="251" t="s">
        <v>153</v>
      </c>
      <c r="D174" s="220"/>
      <c r="E174" s="221"/>
      <c r="F174" s="219"/>
      <c r="G174" s="219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117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17"/>
      <c r="B175" s="218"/>
      <c r="C175" s="251" t="s">
        <v>284</v>
      </c>
      <c r="D175" s="220"/>
      <c r="E175" s="221">
        <v>0.45</v>
      </c>
      <c r="F175" s="219"/>
      <c r="G175" s="219"/>
      <c r="H175" s="219"/>
      <c r="I175" s="219"/>
      <c r="J175" s="219"/>
      <c r="K175" s="219"/>
      <c r="L175" s="219"/>
      <c r="M175" s="219"/>
      <c r="N175" s="219"/>
      <c r="O175" s="219"/>
      <c r="P175" s="219"/>
      <c r="Q175" s="219"/>
      <c r="R175" s="219"/>
      <c r="S175" s="219"/>
      <c r="T175" s="219"/>
      <c r="U175" s="219"/>
      <c r="V175" s="219"/>
      <c r="W175" s="219"/>
      <c r="X175" s="210"/>
      <c r="Y175" s="210"/>
      <c r="Z175" s="210"/>
      <c r="AA175" s="210"/>
      <c r="AB175" s="210"/>
      <c r="AC175" s="210"/>
      <c r="AD175" s="210"/>
      <c r="AE175" s="210"/>
      <c r="AF175" s="210"/>
      <c r="AG175" s="210" t="s">
        <v>117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ht="33.75" outlineLevel="1" x14ac:dyDescent="0.2">
      <c r="A176" s="231">
        <v>40</v>
      </c>
      <c r="B176" s="232" t="s">
        <v>285</v>
      </c>
      <c r="C176" s="249" t="s">
        <v>286</v>
      </c>
      <c r="D176" s="233" t="s">
        <v>135</v>
      </c>
      <c r="E176" s="234">
        <v>19.971</v>
      </c>
      <c r="F176" s="235"/>
      <c r="G176" s="236">
        <f>ROUND(E176*F176,2)</f>
        <v>0</v>
      </c>
      <c r="H176" s="235"/>
      <c r="I176" s="236">
        <f>ROUND(E176*H176,2)</f>
        <v>0</v>
      </c>
      <c r="J176" s="235"/>
      <c r="K176" s="236">
        <f>ROUND(E176*J176,2)</f>
        <v>0</v>
      </c>
      <c r="L176" s="236">
        <v>21</v>
      </c>
      <c r="M176" s="236">
        <f>G176*(1+L176/100)</f>
        <v>0</v>
      </c>
      <c r="N176" s="236">
        <v>1.0400000000000001E-2</v>
      </c>
      <c r="O176" s="236">
        <f>ROUND(E176*N176,2)</f>
        <v>0.21</v>
      </c>
      <c r="P176" s="236">
        <v>0</v>
      </c>
      <c r="Q176" s="236">
        <f>ROUND(E176*P176,2)</f>
        <v>0</v>
      </c>
      <c r="R176" s="236" t="s">
        <v>185</v>
      </c>
      <c r="S176" s="236" t="s">
        <v>111</v>
      </c>
      <c r="T176" s="237" t="s">
        <v>112</v>
      </c>
      <c r="U176" s="219">
        <v>0</v>
      </c>
      <c r="V176" s="219">
        <f>ROUND(E176*U176,2)</f>
        <v>0</v>
      </c>
      <c r="W176" s="219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269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17"/>
      <c r="B177" s="218"/>
      <c r="C177" s="251" t="s">
        <v>287</v>
      </c>
      <c r="D177" s="220"/>
      <c r="E177" s="221"/>
      <c r="F177" s="219"/>
      <c r="G177" s="219"/>
      <c r="H177" s="219"/>
      <c r="I177" s="219"/>
      <c r="J177" s="219"/>
      <c r="K177" s="219"/>
      <c r="L177" s="219"/>
      <c r="M177" s="219"/>
      <c r="N177" s="219"/>
      <c r="O177" s="219"/>
      <c r="P177" s="219"/>
      <c r="Q177" s="219"/>
      <c r="R177" s="219"/>
      <c r="S177" s="219"/>
      <c r="T177" s="219"/>
      <c r="U177" s="219"/>
      <c r="V177" s="219"/>
      <c r="W177" s="219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117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7"/>
      <c r="B178" s="218"/>
      <c r="C178" s="251" t="s">
        <v>288</v>
      </c>
      <c r="D178" s="220"/>
      <c r="E178" s="221">
        <v>15.98</v>
      </c>
      <c r="F178" s="219"/>
      <c r="G178" s="219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117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17"/>
      <c r="B179" s="218"/>
      <c r="C179" s="251" t="s">
        <v>289</v>
      </c>
      <c r="D179" s="220"/>
      <c r="E179" s="221"/>
      <c r="F179" s="219"/>
      <c r="G179" s="219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117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17"/>
      <c r="B180" s="218"/>
      <c r="C180" s="251" t="s">
        <v>290</v>
      </c>
      <c r="D180" s="220"/>
      <c r="E180" s="221">
        <v>3.99</v>
      </c>
      <c r="F180" s="219"/>
      <c r="G180" s="21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117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x14ac:dyDescent="0.2">
      <c r="A181" s="225" t="s">
        <v>105</v>
      </c>
      <c r="B181" s="226" t="s">
        <v>74</v>
      </c>
      <c r="C181" s="248" t="s">
        <v>75</v>
      </c>
      <c r="D181" s="227"/>
      <c r="E181" s="228"/>
      <c r="F181" s="229"/>
      <c r="G181" s="229">
        <f>SUMIF(AG182:AG184,"&lt;&gt;NOR",G182:G184)</f>
        <v>0</v>
      </c>
      <c r="H181" s="229"/>
      <c r="I181" s="229">
        <f>SUM(I182:I184)</f>
        <v>0</v>
      </c>
      <c r="J181" s="229"/>
      <c r="K181" s="229">
        <f>SUM(K182:K184)</f>
        <v>0</v>
      </c>
      <c r="L181" s="229"/>
      <c r="M181" s="229">
        <f>SUM(M182:M184)</f>
        <v>0</v>
      </c>
      <c r="N181" s="229"/>
      <c r="O181" s="229">
        <f>SUM(O182:O184)</f>
        <v>0.01</v>
      </c>
      <c r="P181" s="229"/>
      <c r="Q181" s="229">
        <f>SUM(Q182:Q184)</f>
        <v>0</v>
      </c>
      <c r="R181" s="229"/>
      <c r="S181" s="229"/>
      <c r="T181" s="230"/>
      <c r="U181" s="224"/>
      <c r="V181" s="224">
        <f>SUM(V182:V184)</f>
        <v>15.84</v>
      </c>
      <c r="W181" s="224"/>
      <c r="AG181" t="s">
        <v>106</v>
      </c>
    </row>
    <row r="182" spans="1:60" outlineLevel="1" x14ac:dyDescent="0.2">
      <c r="A182" s="231">
        <v>41</v>
      </c>
      <c r="B182" s="232" t="s">
        <v>291</v>
      </c>
      <c r="C182" s="249" t="s">
        <v>292</v>
      </c>
      <c r="D182" s="233" t="s">
        <v>135</v>
      </c>
      <c r="E182" s="234">
        <v>42.824000000000005</v>
      </c>
      <c r="F182" s="235"/>
      <c r="G182" s="236">
        <f>ROUND(E182*F182,2)</f>
        <v>0</v>
      </c>
      <c r="H182" s="235"/>
      <c r="I182" s="236">
        <f>ROUND(E182*H182,2)</f>
        <v>0</v>
      </c>
      <c r="J182" s="235"/>
      <c r="K182" s="236">
        <f>ROUND(E182*J182,2)</f>
        <v>0</v>
      </c>
      <c r="L182" s="236">
        <v>21</v>
      </c>
      <c r="M182" s="236">
        <f>G182*(1+L182/100)</f>
        <v>0</v>
      </c>
      <c r="N182" s="236">
        <v>1.8000000000000001E-4</v>
      </c>
      <c r="O182" s="236">
        <f>ROUND(E182*N182,2)</f>
        <v>0.01</v>
      </c>
      <c r="P182" s="236">
        <v>0</v>
      </c>
      <c r="Q182" s="236">
        <f>ROUND(E182*P182,2)</f>
        <v>0</v>
      </c>
      <c r="R182" s="236" t="s">
        <v>293</v>
      </c>
      <c r="S182" s="236" t="s">
        <v>111</v>
      </c>
      <c r="T182" s="237" t="s">
        <v>112</v>
      </c>
      <c r="U182" s="219">
        <v>0.37000000000000005</v>
      </c>
      <c r="V182" s="219">
        <f>ROUND(E182*U182,2)</f>
        <v>15.84</v>
      </c>
      <c r="W182" s="219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294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17"/>
      <c r="B183" s="218"/>
      <c r="C183" s="251" t="s">
        <v>295</v>
      </c>
      <c r="D183" s="220"/>
      <c r="E183" s="221">
        <v>2.02</v>
      </c>
      <c r="F183" s="219"/>
      <c r="G183" s="219"/>
      <c r="H183" s="219"/>
      <c r="I183" s="219"/>
      <c r="J183" s="219"/>
      <c r="K183" s="219"/>
      <c r="L183" s="219"/>
      <c r="M183" s="219"/>
      <c r="N183" s="219"/>
      <c r="O183" s="219"/>
      <c r="P183" s="219"/>
      <c r="Q183" s="219"/>
      <c r="R183" s="219"/>
      <c r="S183" s="219"/>
      <c r="T183" s="219"/>
      <c r="U183" s="219"/>
      <c r="V183" s="219"/>
      <c r="W183" s="219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117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51" t="s">
        <v>296</v>
      </c>
      <c r="D184" s="220"/>
      <c r="E184" s="221">
        <v>40.800000000000004</v>
      </c>
      <c r="F184" s="219"/>
      <c r="G184" s="219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0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117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x14ac:dyDescent="0.2">
      <c r="A185" s="225" t="s">
        <v>105</v>
      </c>
      <c r="B185" s="226" t="s">
        <v>76</v>
      </c>
      <c r="C185" s="248" t="s">
        <v>77</v>
      </c>
      <c r="D185" s="227"/>
      <c r="E185" s="228"/>
      <c r="F185" s="229"/>
      <c r="G185" s="229">
        <f>SUMIF(AG186:AG193,"&lt;&gt;NOR",G186:G193)</f>
        <v>0</v>
      </c>
      <c r="H185" s="229"/>
      <c r="I185" s="229">
        <f>SUM(I186:I193)</f>
        <v>0</v>
      </c>
      <c r="J185" s="229"/>
      <c r="K185" s="229">
        <f>SUM(K186:K193)</f>
        <v>0</v>
      </c>
      <c r="L185" s="229"/>
      <c r="M185" s="229">
        <f>SUM(M186:M193)</f>
        <v>0</v>
      </c>
      <c r="N185" s="229"/>
      <c r="O185" s="229">
        <f>SUM(O186:O193)</f>
        <v>0</v>
      </c>
      <c r="P185" s="229"/>
      <c r="Q185" s="229">
        <f>SUM(Q186:Q193)</f>
        <v>0</v>
      </c>
      <c r="R185" s="229"/>
      <c r="S185" s="229"/>
      <c r="T185" s="230"/>
      <c r="U185" s="224"/>
      <c r="V185" s="224">
        <f>SUM(V186:V193)</f>
        <v>0</v>
      </c>
      <c r="W185" s="224"/>
      <c r="AG185" t="s">
        <v>106</v>
      </c>
    </row>
    <row r="186" spans="1:60" outlineLevel="1" x14ac:dyDescent="0.2">
      <c r="A186" s="231">
        <v>42</v>
      </c>
      <c r="B186" s="232" t="s">
        <v>297</v>
      </c>
      <c r="C186" s="249" t="s">
        <v>298</v>
      </c>
      <c r="D186" s="233" t="s">
        <v>299</v>
      </c>
      <c r="E186" s="234">
        <v>4</v>
      </c>
      <c r="F186" s="235"/>
      <c r="G186" s="236">
        <f>ROUND(E186*F186,2)</f>
        <v>0</v>
      </c>
      <c r="H186" s="235"/>
      <c r="I186" s="236">
        <f>ROUND(E186*H186,2)</f>
        <v>0</v>
      </c>
      <c r="J186" s="235"/>
      <c r="K186" s="236">
        <f>ROUND(E186*J186,2)</f>
        <v>0</v>
      </c>
      <c r="L186" s="236">
        <v>21</v>
      </c>
      <c r="M186" s="236">
        <f>G186*(1+L186/100)</f>
        <v>0</v>
      </c>
      <c r="N186" s="236">
        <v>0</v>
      </c>
      <c r="O186" s="236">
        <f>ROUND(E186*N186,2)</f>
        <v>0</v>
      </c>
      <c r="P186" s="236">
        <v>0</v>
      </c>
      <c r="Q186" s="236">
        <f>ROUND(E186*P186,2)</f>
        <v>0</v>
      </c>
      <c r="R186" s="236"/>
      <c r="S186" s="236" t="s">
        <v>213</v>
      </c>
      <c r="T186" s="237" t="s">
        <v>214</v>
      </c>
      <c r="U186" s="219">
        <v>0</v>
      </c>
      <c r="V186" s="219">
        <f>ROUND(E186*U186,2)</f>
        <v>0</v>
      </c>
      <c r="W186" s="219"/>
      <c r="X186" s="210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113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17"/>
      <c r="B187" s="218"/>
      <c r="C187" s="251" t="s">
        <v>300</v>
      </c>
      <c r="D187" s="220"/>
      <c r="E187" s="221"/>
      <c r="F187" s="219"/>
      <c r="G187" s="219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10"/>
      <c r="Y187" s="210"/>
      <c r="Z187" s="210"/>
      <c r="AA187" s="210"/>
      <c r="AB187" s="210"/>
      <c r="AC187" s="210"/>
      <c r="AD187" s="210"/>
      <c r="AE187" s="210"/>
      <c r="AF187" s="210"/>
      <c r="AG187" s="210" t="s">
        <v>117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17"/>
      <c r="B188" s="218"/>
      <c r="C188" s="251" t="s">
        <v>45</v>
      </c>
      <c r="D188" s="220"/>
      <c r="E188" s="221">
        <v>1</v>
      </c>
      <c r="F188" s="219"/>
      <c r="G188" s="219"/>
      <c r="H188" s="219"/>
      <c r="I188" s="219"/>
      <c r="J188" s="219"/>
      <c r="K188" s="219"/>
      <c r="L188" s="219"/>
      <c r="M188" s="219"/>
      <c r="N188" s="219"/>
      <c r="O188" s="219"/>
      <c r="P188" s="219"/>
      <c r="Q188" s="219"/>
      <c r="R188" s="219"/>
      <c r="S188" s="219"/>
      <c r="T188" s="219"/>
      <c r="U188" s="219"/>
      <c r="V188" s="219"/>
      <c r="W188" s="219"/>
      <c r="X188" s="210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117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17"/>
      <c r="B189" s="218"/>
      <c r="C189" s="251" t="s">
        <v>301</v>
      </c>
      <c r="D189" s="220"/>
      <c r="E189" s="221"/>
      <c r="F189" s="219"/>
      <c r="G189" s="219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0"/>
      <c r="Y189" s="210"/>
      <c r="Z189" s="210"/>
      <c r="AA189" s="210"/>
      <c r="AB189" s="210"/>
      <c r="AC189" s="210"/>
      <c r="AD189" s="210"/>
      <c r="AE189" s="210"/>
      <c r="AF189" s="210"/>
      <c r="AG189" s="210" t="s">
        <v>117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17"/>
      <c r="B190" s="218"/>
      <c r="C190" s="251" t="s">
        <v>45</v>
      </c>
      <c r="D190" s="220"/>
      <c r="E190" s="221">
        <v>1</v>
      </c>
      <c r="F190" s="219"/>
      <c r="G190" s="219"/>
      <c r="H190" s="219"/>
      <c r="I190" s="219"/>
      <c r="J190" s="219"/>
      <c r="K190" s="219"/>
      <c r="L190" s="219"/>
      <c r="M190" s="219"/>
      <c r="N190" s="219"/>
      <c r="O190" s="219"/>
      <c r="P190" s="219"/>
      <c r="Q190" s="219"/>
      <c r="R190" s="219"/>
      <c r="S190" s="219"/>
      <c r="T190" s="219"/>
      <c r="U190" s="219"/>
      <c r="V190" s="219"/>
      <c r="W190" s="219"/>
      <c r="X190" s="210"/>
      <c r="Y190" s="210"/>
      <c r="Z190" s="210"/>
      <c r="AA190" s="210"/>
      <c r="AB190" s="210"/>
      <c r="AC190" s="210"/>
      <c r="AD190" s="210"/>
      <c r="AE190" s="210"/>
      <c r="AF190" s="210"/>
      <c r="AG190" s="210" t="s">
        <v>117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51" t="s">
        <v>302</v>
      </c>
      <c r="D191" s="220"/>
      <c r="E191" s="221"/>
      <c r="F191" s="219"/>
      <c r="G191" s="219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0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117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17"/>
      <c r="B192" s="218"/>
      <c r="C192" s="251" t="s">
        <v>58</v>
      </c>
      <c r="D192" s="220"/>
      <c r="E192" s="221">
        <v>2</v>
      </c>
      <c r="F192" s="219"/>
      <c r="G192" s="219"/>
      <c r="H192" s="219"/>
      <c r="I192" s="219"/>
      <c r="J192" s="219"/>
      <c r="K192" s="219"/>
      <c r="L192" s="219"/>
      <c r="M192" s="219"/>
      <c r="N192" s="219"/>
      <c r="O192" s="219"/>
      <c r="P192" s="219"/>
      <c r="Q192" s="219"/>
      <c r="R192" s="219"/>
      <c r="S192" s="219"/>
      <c r="T192" s="219"/>
      <c r="U192" s="219"/>
      <c r="V192" s="219"/>
      <c r="W192" s="219"/>
      <c r="X192" s="210"/>
      <c r="Y192" s="210"/>
      <c r="Z192" s="210"/>
      <c r="AA192" s="210"/>
      <c r="AB192" s="210"/>
      <c r="AC192" s="210"/>
      <c r="AD192" s="210"/>
      <c r="AE192" s="210"/>
      <c r="AF192" s="210"/>
      <c r="AG192" s="210" t="s">
        <v>117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40">
        <v>43</v>
      </c>
      <c r="B193" s="241" t="s">
        <v>303</v>
      </c>
      <c r="C193" s="253" t="s">
        <v>304</v>
      </c>
      <c r="D193" s="242" t="s">
        <v>299</v>
      </c>
      <c r="E193" s="243">
        <v>1</v>
      </c>
      <c r="F193" s="244"/>
      <c r="G193" s="245">
        <f>ROUND(E193*F193,2)</f>
        <v>0</v>
      </c>
      <c r="H193" s="244"/>
      <c r="I193" s="245">
        <f>ROUND(E193*H193,2)</f>
        <v>0</v>
      </c>
      <c r="J193" s="244"/>
      <c r="K193" s="245">
        <f>ROUND(E193*J193,2)</f>
        <v>0</v>
      </c>
      <c r="L193" s="245">
        <v>21</v>
      </c>
      <c r="M193" s="245">
        <f>G193*(1+L193/100)</f>
        <v>0</v>
      </c>
      <c r="N193" s="245">
        <v>0</v>
      </c>
      <c r="O193" s="245">
        <f>ROUND(E193*N193,2)</f>
        <v>0</v>
      </c>
      <c r="P193" s="245">
        <v>0</v>
      </c>
      <c r="Q193" s="245">
        <f>ROUND(E193*P193,2)</f>
        <v>0</v>
      </c>
      <c r="R193" s="245"/>
      <c r="S193" s="245" t="s">
        <v>213</v>
      </c>
      <c r="T193" s="246" t="s">
        <v>214</v>
      </c>
      <c r="U193" s="219">
        <v>0</v>
      </c>
      <c r="V193" s="219">
        <f>ROUND(E193*U193,2)</f>
        <v>0</v>
      </c>
      <c r="W193" s="219"/>
      <c r="X193" s="210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113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x14ac:dyDescent="0.2">
      <c r="A194" s="225" t="s">
        <v>105</v>
      </c>
      <c r="B194" s="226" t="s">
        <v>78</v>
      </c>
      <c r="C194" s="248" t="s">
        <v>27</v>
      </c>
      <c r="D194" s="227"/>
      <c r="E194" s="228"/>
      <c r="F194" s="229"/>
      <c r="G194" s="229">
        <f>SUMIF(AG195:AG202,"&lt;&gt;NOR",G195:G202)</f>
        <v>0</v>
      </c>
      <c r="H194" s="229"/>
      <c r="I194" s="229">
        <f>SUM(I195:I202)</f>
        <v>0</v>
      </c>
      <c r="J194" s="229"/>
      <c r="K194" s="229">
        <f>SUM(K195:K202)</f>
        <v>0</v>
      </c>
      <c r="L194" s="229"/>
      <c r="M194" s="229">
        <f>SUM(M195:M202)</f>
        <v>0</v>
      </c>
      <c r="N194" s="229"/>
      <c r="O194" s="229">
        <f>SUM(O195:O202)</f>
        <v>0</v>
      </c>
      <c r="P194" s="229"/>
      <c r="Q194" s="229">
        <f>SUM(Q195:Q202)</f>
        <v>0</v>
      </c>
      <c r="R194" s="229"/>
      <c r="S194" s="229"/>
      <c r="T194" s="230"/>
      <c r="U194" s="224"/>
      <c r="V194" s="224">
        <f>SUM(V195:V202)</f>
        <v>0</v>
      </c>
      <c r="W194" s="224"/>
      <c r="AG194" t="s">
        <v>106</v>
      </c>
    </row>
    <row r="195" spans="1:60" outlineLevel="1" x14ac:dyDescent="0.2">
      <c r="A195" s="240">
        <v>44</v>
      </c>
      <c r="B195" s="241" t="s">
        <v>305</v>
      </c>
      <c r="C195" s="253" t="s">
        <v>306</v>
      </c>
      <c r="D195" s="242" t="s">
        <v>307</v>
      </c>
      <c r="E195" s="243">
        <v>1</v>
      </c>
      <c r="F195" s="244"/>
      <c r="G195" s="245">
        <f>ROUND(E195*F195,2)</f>
        <v>0</v>
      </c>
      <c r="H195" s="244"/>
      <c r="I195" s="245">
        <f>ROUND(E195*H195,2)</f>
        <v>0</v>
      </c>
      <c r="J195" s="244"/>
      <c r="K195" s="245">
        <f>ROUND(E195*J195,2)</f>
        <v>0</v>
      </c>
      <c r="L195" s="245">
        <v>21</v>
      </c>
      <c r="M195" s="245">
        <f>G195*(1+L195/100)</f>
        <v>0</v>
      </c>
      <c r="N195" s="245">
        <v>0</v>
      </c>
      <c r="O195" s="245">
        <f>ROUND(E195*N195,2)</f>
        <v>0</v>
      </c>
      <c r="P195" s="245">
        <v>0</v>
      </c>
      <c r="Q195" s="245">
        <f>ROUND(E195*P195,2)</f>
        <v>0</v>
      </c>
      <c r="R195" s="245"/>
      <c r="S195" s="245" t="s">
        <v>111</v>
      </c>
      <c r="T195" s="246" t="s">
        <v>214</v>
      </c>
      <c r="U195" s="219">
        <v>0</v>
      </c>
      <c r="V195" s="219">
        <f>ROUND(E195*U195,2)</f>
        <v>0</v>
      </c>
      <c r="W195" s="219"/>
      <c r="X195" s="210"/>
      <c r="Y195" s="210"/>
      <c r="Z195" s="210"/>
      <c r="AA195" s="210"/>
      <c r="AB195" s="210"/>
      <c r="AC195" s="210"/>
      <c r="AD195" s="210"/>
      <c r="AE195" s="210"/>
      <c r="AF195" s="210"/>
      <c r="AG195" s="210" t="s">
        <v>308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40">
        <v>45</v>
      </c>
      <c r="B196" s="241" t="s">
        <v>309</v>
      </c>
      <c r="C196" s="253" t="s">
        <v>310</v>
      </c>
      <c r="D196" s="242" t="s">
        <v>307</v>
      </c>
      <c r="E196" s="243">
        <v>1</v>
      </c>
      <c r="F196" s="244"/>
      <c r="G196" s="245">
        <f>ROUND(E196*F196,2)</f>
        <v>0</v>
      </c>
      <c r="H196" s="244"/>
      <c r="I196" s="245">
        <f>ROUND(E196*H196,2)</f>
        <v>0</v>
      </c>
      <c r="J196" s="244"/>
      <c r="K196" s="245">
        <f>ROUND(E196*J196,2)</f>
        <v>0</v>
      </c>
      <c r="L196" s="245">
        <v>21</v>
      </c>
      <c r="M196" s="245">
        <f>G196*(1+L196/100)</f>
        <v>0</v>
      </c>
      <c r="N196" s="245">
        <v>0</v>
      </c>
      <c r="O196" s="245">
        <f>ROUND(E196*N196,2)</f>
        <v>0</v>
      </c>
      <c r="P196" s="245">
        <v>0</v>
      </c>
      <c r="Q196" s="245">
        <f>ROUND(E196*P196,2)</f>
        <v>0</v>
      </c>
      <c r="R196" s="245"/>
      <c r="S196" s="245" t="s">
        <v>213</v>
      </c>
      <c r="T196" s="246" t="s">
        <v>214</v>
      </c>
      <c r="U196" s="219">
        <v>0</v>
      </c>
      <c r="V196" s="219">
        <f>ROUND(E196*U196,2)</f>
        <v>0</v>
      </c>
      <c r="W196" s="219"/>
      <c r="X196" s="210"/>
      <c r="Y196" s="210"/>
      <c r="Z196" s="210"/>
      <c r="AA196" s="210"/>
      <c r="AB196" s="210"/>
      <c r="AC196" s="210"/>
      <c r="AD196" s="210"/>
      <c r="AE196" s="210"/>
      <c r="AF196" s="210"/>
      <c r="AG196" s="210" t="s">
        <v>308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40">
        <v>46</v>
      </c>
      <c r="B197" s="241" t="s">
        <v>311</v>
      </c>
      <c r="C197" s="253" t="s">
        <v>312</v>
      </c>
      <c r="D197" s="242" t="s">
        <v>307</v>
      </c>
      <c r="E197" s="243">
        <v>1</v>
      </c>
      <c r="F197" s="244"/>
      <c r="G197" s="245">
        <f>ROUND(E197*F197,2)</f>
        <v>0</v>
      </c>
      <c r="H197" s="244"/>
      <c r="I197" s="245">
        <f>ROUND(E197*H197,2)</f>
        <v>0</v>
      </c>
      <c r="J197" s="244"/>
      <c r="K197" s="245">
        <f>ROUND(E197*J197,2)</f>
        <v>0</v>
      </c>
      <c r="L197" s="245">
        <v>21</v>
      </c>
      <c r="M197" s="245">
        <f>G197*(1+L197/100)</f>
        <v>0</v>
      </c>
      <c r="N197" s="245">
        <v>0</v>
      </c>
      <c r="O197" s="245">
        <f>ROUND(E197*N197,2)</f>
        <v>0</v>
      </c>
      <c r="P197" s="245">
        <v>0</v>
      </c>
      <c r="Q197" s="245">
        <f>ROUND(E197*P197,2)</f>
        <v>0</v>
      </c>
      <c r="R197" s="245"/>
      <c r="S197" s="245" t="s">
        <v>213</v>
      </c>
      <c r="T197" s="246" t="s">
        <v>214</v>
      </c>
      <c r="U197" s="219">
        <v>0</v>
      </c>
      <c r="V197" s="219">
        <f>ROUND(E197*U197,2)</f>
        <v>0</v>
      </c>
      <c r="W197" s="219"/>
      <c r="X197" s="210"/>
      <c r="Y197" s="210"/>
      <c r="Z197" s="210"/>
      <c r="AA197" s="210"/>
      <c r="AB197" s="210"/>
      <c r="AC197" s="210"/>
      <c r="AD197" s="210"/>
      <c r="AE197" s="210"/>
      <c r="AF197" s="210"/>
      <c r="AG197" s="210" t="s">
        <v>308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40">
        <v>47</v>
      </c>
      <c r="B198" s="241" t="s">
        <v>313</v>
      </c>
      <c r="C198" s="253" t="s">
        <v>314</v>
      </c>
      <c r="D198" s="242" t="s">
        <v>307</v>
      </c>
      <c r="E198" s="243">
        <v>1</v>
      </c>
      <c r="F198" s="244"/>
      <c r="G198" s="245">
        <f>ROUND(E198*F198,2)</f>
        <v>0</v>
      </c>
      <c r="H198" s="244"/>
      <c r="I198" s="245">
        <f>ROUND(E198*H198,2)</f>
        <v>0</v>
      </c>
      <c r="J198" s="244"/>
      <c r="K198" s="245">
        <f>ROUND(E198*J198,2)</f>
        <v>0</v>
      </c>
      <c r="L198" s="245">
        <v>21</v>
      </c>
      <c r="M198" s="245">
        <f>G198*(1+L198/100)</f>
        <v>0</v>
      </c>
      <c r="N198" s="245">
        <v>0</v>
      </c>
      <c r="O198" s="245">
        <f>ROUND(E198*N198,2)</f>
        <v>0</v>
      </c>
      <c r="P198" s="245">
        <v>0</v>
      </c>
      <c r="Q198" s="245">
        <f>ROUND(E198*P198,2)</f>
        <v>0</v>
      </c>
      <c r="R198" s="245"/>
      <c r="S198" s="245" t="s">
        <v>213</v>
      </c>
      <c r="T198" s="246" t="s">
        <v>214</v>
      </c>
      <c r="U198" s="219">
        <v>0</v>
      </c>
      <c r="V198" s="219">
        <f>ROUND(E198*U198,2)</f>
        <v>0</v>
      </c>
      <c r="W198" s="219"/>
      <c r="X198" s="210"/>
      <c r="Y198" s="210"/>
      <c r="Z198" s="210"/>
      <c r="AA198" s="210"/>
      <c r="AB198" s="210"/>
      <c r="AC198" s="210"/>
      <c r="AD198" s="210"/>
      <c r="AE198" s="210"/>
      <c r="AF198" s="210"/>
      <c r="AG198" s="210" t="s">
        <v>308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40">
        <v>48</v>
      </c>
      <c r="B199" s="241" t="s">
        <v>315</v>
      </c>
      <c r="C199" s="253" t="s">
        <v>316</v>
      </c>
      <c r="D199" s="242" t="s">
        <v>307</v>
      </c>
      <c r="E199" s="243">
        <v>1</v>
      </c>
      <c r="F199" s="244"/>
      <c r="G199" s="245">
        <f>ROUND(E199*F199,2)</f>
        <v>0</v>
      </c>
      <c r="H199" s="244"/>
      <c r="I199" s="245">
        <f>ROUND(E199*H199,2)</f>
        <v>0</v>
      </c>
      <c r="J199" s="244"/>
      <c r="K199" s="245">
        <f>ROUND(E199*J199,2)</f>
        <v>0</v>
      </c>
      <c r="L199" s="245">
        <v>21</v>
      </c>
      <c r="M199" s="245">
        <f>G199*(1+L199/100)</f>
        <v>0</v>
      </c>
      <c r="N199" s="245">
        <v>0</v>
      </c>
      <c r="O199" s="245">
        <f>ROUND(E199*N199,2)</f>
        <v>0</v>
      </c>
      <c r="P199" s="245">
        <v>0</v>
      </c>
      <c r="Q199" s="245">
        <f>ROUND(E199*P199,2)</f>
        <v>0</v>
      </c>
      <c r="R199" s="245"/>
      <c r="S199" s="245" t="s">
        <v>213</v>
      </c>
      <c r="T199" s="246" t="s">
        <v>214</v>
      </c>
      <c r="U199" s="219">
        <v>0</v>
      </c>
      <c r="V199" s="219">
        <f>ROUND(E199*U199,2)</f>
        <v>0</v>
      </c>
      <c r="W199" s="219"/>
      <c r="X199" s="210"/>
      <c r="Y199" s="210"/>
      <c r="Z199" s="210"/>
      <c r="AA199" s="210"/>
      <c r="AB199" s="210"/>
      <c r="AC199" s="210"/>
      <c r="AD199" s="210"/>
      <c r="AE199" s="210"/>
      <c r="AF199" s="210"/>
      <c r="AG199" s="210" t="s">
        <v>308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40">
        <v>49</v>
      </c>
      <c r="B200" s="241" t="s">
        <v>317</v>
      </c>
      <c r="C200" s="253" t="s">
        <v>318</v>
      </c>
      <c r="D200" s="242" t="s">
        <v>307</v>
      </c>
      <c r="E200" s="243">
        <v>1</v>
      </c>
      <c r="F200" s="244"/>
      <c r="G200" s="245">
        <f>ROUND(E200*F200,2)</f>
        <v>0</v>
      </c>
      <c r="H200" s="244"/>
      <c r="I200" s="245">
        <f>ROUND(E200*H200,2)</f>
        <v>0</v>
      </c>
      <c r="J200" s="244"/>
      <c r="K200" s="245">
        <f>ROUND(E200*J200,2)</f>
        <v>0</v>
      </c>
      <c r="L200" s="245">
        <v>21</v>
      </c>
      <c r="M200" s="245">
        <f>G200*(1+L200/100)</f>
        <v>0</v>
      </c>
      <c r="N200" s="245">
        <v>0</v>
      </c>
      <c r="O200" s="245">
        <f>ROUND(E200*N200,2)</f>
        <v>0</v>
      </c>
      <c r="P200" s="245">
        <v>0</v>
      </c>
      <c r="Q200" s="245">
        <f>ROUND(E200*P200,2)</f>
        <v>0</v>
      </c>
      <c r="R200" s="245"/>
      <c r="S200" s="245" t="s">
        <v>213</v>
      </c>
      <c r="T200" s="246" t="s">
        <v>214</v>
      </c>
      <c r="U200" s="219">
        <v>0</v>
      </c>
      <c r="V200" s="219">
        <f>ROUND(E200*U200,2)</f>
        <v>0</v>
      </c>
      <c r="W200" s="219"/>
      <c r="X200" s="210"/>
      <c r="Y200" s="210"/>
      <c r="Z200" s="210"/>
      <c r="AA200" s="210"/>
      <c r="AB200" s="210"/>
      <c r="AC200" s="210"/>
      <c r="AD200" s="210"/>
      <c r="AE200" s="210"/>
      <c r="AF200" s="210"/>
      <c r="AG200" s="210" t="s">
        <v>308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40">
        <v>50</v>
      </c>
      <c r="B201" s="241" t="s">
        <v>319</v>
      </c>
      <c r="C201" s="253" t="s">
        <v>320</v>
      </c>
      <c r="D201" s="242" t="s">
        <v>307</v>
      </c>
      <c r="E201" s="243">
        <v>1</v>
      </c>
      <c r="F201" s="244"/>
      <c r="G201" s="245">
        <f>ROUND(E201*F201,2)</f>
        <v>0</v>
      </c>
      <c r="H201" s="244"/>
      <c r="I201" s="245">
        <f>ROUND(E201*H201,2)</f>
        <v>0</v>
      </c>
      <c r="J201" s="244"/>
      <c r="K201" s="245">
        <f>ROUND(E201*J201,2)</f>
        <v>0</v>
      </c>
      <c r="L201" s="245">
        <v>21</v>
      </c>
      <c r="M201" s="245">
        <f>G201*(1+L201/100)</f>
        <v>0</v>
      </c>
      <c r="N201" s="245">
        <v>0</v>
      </c>
      <c r="O201" s="245">
        <f>ROUND(E201*N201,2)</f>
        <v>0</v>
      </c>
      <c r="P201" s="245">
        <v>0</v>
      </c>
      <c r="Q201" s="245">
        <f>ROUND(E201*P201,2)</f>
        <v>0</v>
      </c>
      <c r="R201" s="245"/>
      <c r="S201" s="245" t="s">
        <v>213</v>
      </c>
      <c r="T201" s="246" t="s">
        <v>214</v>
      </c>
      <c r="U201" s="219">
        <v>0</v>
      </c>
      <c r="V201" s="219">
        <f>ROUND(E201*U201,2)</f>
        <v>0</v>
      </c>
      <c r="W201" s="219"/>
      <c r="X201" s="210"/>
      <c r="Y201" s="210"/>
      <c r="Z201" s="210"/>
      <c r="AA201" s="210"/>
      <c r="AB201" s="210"/>
      <c r="AC201" s="210"/>
      <c r="AD201" s="210"/>
      <c r="AE201" s="210"/>
      <c r="AF201" s="210"/>
      <c r="AG201" s="210" t="s">
        <v>308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31">
        <v>51</v>
      </c>
      <c r="B202" s="232" t="s">
        <v>321</v>
      </c>
      <c r="C202" s="249" t="s">
        <v>322</v>
      </c>
      <c r="D202" s="233" t="s">
        <v>307</v>
      </c>
      <c r="E202" s="234">
        <v>1</v>
      </c>
      <c r="F202" s="235"/>
      <c r="G202" s="236">
        <f>ROUND(E202*F202,2)</f>
        <v>0</v>
      </c>
      <c r="H202" s="235"/>
      <c r="I202" s="236">
        <f>ROUND(E202*H202,2)</f>
        <v>0</v>
      </c>
      <c r="J202" s="235"/>
      <c r="K202" s="236">
        <f>ROUND(E202*J202,2)</f>
        <v>0</v>
      </c>
      <c r="L202" s="236">
        <v>21</v>
      </c>
      <c r="M202" s="236">
        <f>G202*(1+L202/100)</f>
        <v>0</v>
      </c>
      <c r="N202" s="236">
        <v>0</v>
      </c>
      <c r="O202" s="236">
        <f>ROUND(E202*N202,2)</f>
        <v>0</v>
      </c>
      <c r="P202" s="236">
        <v>0</v>
      </c>
      <c r="Q202" s="236">
        <f>ROUND(E202*P202,2)</f>
        <v>0</v>
      </c>
      <c r="R202" s="236"/>
      <c r="S202" s="236" t="s">
        <v>213</v>
      </c>
      <c r="T202" s="237" t="s">
        <v>214</v>
      </c>
      <c r="U202" s="219">
        <v>0</v>
      </c>
      <c r="V202" s="219">
        <f>ROUND(E202*U202,2)</f>
        <v>0</v>
      </c>
      <c r="W202" s="219"/>
      <c r="X202" s="210"/>
      <c r="Y202" s="210"/>
      <c r="Z202" s="210"/>
      <c r="AA202" s="210"/>
      <c r="AB202" s="210"/>
      <c r="AC202" s="210"/>
      <c r="AD202" s="210"/>
      <c r="AE202" s="210"/>
      <c r="AF202" s="210"/>
      <c r="AG202" s="210" t="s">
        <v>308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x14ac:dyDescent="0.2">
      <c r="A203" s="5"/>
      <c r="B203" s="6"/>
      <c r="C203" s="254"/>
      <c r="D203" s="8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AE203">
        <v>15</v>
      </c>
      <c r="AF203">
        <v>21</v>
      </c>
    </row>
    <row r="204" spans="1:60" x14ac:dyDescent="0.2">
      <c r="A204" s="213"/>
      <c r="B204" s="214" t="s">
        <v>29</v>
      </c>
      <c r="C204" s="255"/>
      <c r="D204" s="215"/>
      <c r="E204" s="216"/>
      <c r="F204" s="216"/>
      <c r="G204" s="247">
        <f>G8+G25+G35+G54+G73+G93+G96+G99+G117+G181+G185+G194</f>
        <v>0</v>
      </c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AE204">
        <f>SUMIF(L7:L202,AE203,G7:G202)</f>
        <v>0</v>
      </c>
      <c r="AF204">
        <f>SUMIF(L7:L202,AF203,G7:G202)</f>
        <v>0</v>
      </c>
      <c r="AG204" t="s">
        <v>323</v>
      </c>
    </row>
    <row r="205" spans="1:60" x14ac:dyDescent="0.2">
      <c r="C205" s="256"/>
      <c r="D205" s="194"/>
      <c r="AG205" t="s">
        <v>324</v>
      </c>
    </row>
    <row r="206" spans="1:60" x14ac:dyDescent="0.2">
      <c r="D206" s="194"/>
    </row>
    <row r="207" spans="1:60" x14ac:dyDescent="0.2">
      <c r="D207" s="194"/>
    </row>
    <row r="208" spans="1:60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00Bzq28G+QmvLNjex4w26Mt5OOCebqeIVrSido8S4KnVEuS+RZXTD3dV7wRG4b8fzhtvG3xn3r9P4zaRSE7nyA==" saltValue="3EGZ7UsJygIl1j7kvHIhXw==" spinCount="100000" sheet="1"/>
  <mergeCells count="19">
    <mergeCell ref="C138:G138"/>
    <mergeCell ref="C67:G67"/>
    <mergeCell ref="C75:G75"/>
    <mergeCell ref="C79:G79"/>
    <mergeCell ref="C83:G83"/>
    <mergeCell ref="C98:G98"/>
    <mergeCell ref="C110:G110"/>
    <mergeCell ref="C16:G16"/>
    <mergeCell ref="C19:G19"/>
    <mergeCell ref="C27:G27"/>
    <mergeCell ref="C31:G31"/>
    <mergeCell ref="C37:G37"/>
    <mergeCell ref="C56:G5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OK1803_1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OK1803_1 Pol'!Názvy_tisku</vt:lpstr>
      <vt:lpstr>oadresa</vt:lpstr>
      <vt:lpstr>Stavba!Objednatel</vt:lpstr>
      <vt:lpstr>Stavba!Objekt</vt:lpstr>
      <vt:lpstr>'1 OK1803_1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Libuše Hrochová</dc:creator>
  <cp:lastModifiedBy>Libuše Hrochová</cp:lastModifiedBy>
  <cp:lastPrinted>2014-02-28T09:52:57Z</cp:lastPrinted>
  <dcterms:created xsi:type="dcterms:W3CDTF">2009-04-08T07:15:50Z</dcterms:created>
  <dcterms:modified xsi:type="dcterms:W3CDTF">2018-06-03T08:31:07Z</dcterms:modified>
</cp:coreProperties>
</file>